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5530" yWindow="15" windowWidth="19380" windowHeight="8070"/>
  </bookViews>
  <sheets>
    <sheet name="振興局毎の回答状況" sheetId="25" r:id="rId1"/>
    <sheet name="結果集計" sheetId="21" r:id="rId2"/>
    <sheet name="問21詳細" sheetId="23" r:id="rId3"/>
    <sheet name="問22～25" sheetId="24" r:id="rId4"/>
    <sheet name="問20選択上位10位まで" sheetId="26" r:id="rId5"/>
  </sheets>
  <definedNames>
    <definedName name="_xlnm.Print_Titles" localSheetId="2">問21詳細!$3:$3</definedName>
  </definedNames>
  <calcPr calcId="114210" fullCalcOnLoad="1"/>
</workbook>
</file>

<file path=xl/calcChain.xml><?xml version="1.0" encoding="utf-8"?>
<calcChain xmlns="http://schemas.openxmlformats.org/spreadsheetml/2006/main">
  <c r="B12" i="26"/>
  <c r="C11"/>
  <c r="C10"/>
  <c r="C9"/>
  <c r="C8"/>
  <c r="C7"/>
  <c r="C6"/>
  <c r="C5"/>
  <c r="C4"/>
  <c r="C12"/>
  <c r="C3"/>
  <c r="C2"/>
  <c r="F305" i="21"/>
  <c r="F306"/>
  <c r="F307"/>
  <c r="F308"/>
  <c r="F304"/>
  <c r="E309"/>
  <c r="C18" i="25"/>
  <c r="D18"/>
  <c r="B18"/>
  <c r="D5"/>
  <c r="D6"/>
  <c r="D7"/>
  <c r="D8"/>
  <c r="D9"/>
  <c r="D10"/>
  <c r="D11"/>
  <c r="D12"/>
  <c r="D13"/>
  <c r="D14"/>
  <c r="D15"/>
  <c r="D16"/>
  <c r="D17"/>
  <c r="D4"/>
  <c r="D116" i="21"/>
  <c r="D117"/>
  <c r="D118"/>
  <c r="D115"/>
  <c r="C119"/>
  <c r="D77"/>
  <c r="D78"/>
  <c r="D79"/>
  <c r="D76"/>
  <c r="C80"/>
  <c r="C109"/>
  <c r="C68"/>
  <c r="C61"/>
  <c r="C55"/>
  <c r="C48"/>
  <c r="D326"/>
  <c r="D327"/>
  <c r="D328"/>
  <c r="D329"/>
  <c r="D330"/>
  <c r="D331"/>
  <c r="D332"/>
  <c r="D333"/>
  <c r="D334"/>
  <c r="D335"/>
  <c r="D336"/>
  <c r="D337"/>
  <c r="D338"/>
  <c r="D339"/>
  <c r="D340"/>
  <c r="D341"/>
  <c r="D342"/>
  <c r="D343"/>
  <c r="D344"/>
  <c r="D345"/>
  <c r="D346"/>
  <c r="D347"/>
  <c r="D348"/>
  <c r="D325"/>
  <c r="C349"/>
  <c r="D305"/>
  <c r="D306"/>
  <c r="D307"/>
  <c r="D308"/>
  <c r="D304"/>
  <c r="C309"/>
  <c r="E294"/>
  <c r="E295"/>
  <c r="E296"/>
  <c r="E297"/>
  <c r="E298"/>
  <c r="E299"/>
  <c r="E293"/>
  <c r="D300"/>
  <c r="E288"/>
  <c r="E289"/>
  <c r="E290"/>
  <c r="E287"/>
  <c r="D275"/>
  <c r="D276"/>
  <c r="D277"/>
  <c r="D278"/>
  <c r="D279"/>
  <c r="D274"/>
  <c r="C280"/>
  <c r="D227"/>
  <c r="D228"/>
  <c r="D226"/>
  <c r="C229"/>
  <c r="D207"/>
  <c r="D208"/>
  <c r="D209"/>
  <c r="D210"/>
  <c r="D211"/>
  <c r="D212"/>
  <c r="D213"/>
  <c r="D214"/>
  <c r="D215"/>
  <c r="D216"/>
  <c r="D217"/>
  <c r="D218"/>
  <c r="D219"/>
  <c r="D206"/>
  <c r="C220"/>
  <c r="D194"/>
  <c r="D195"/>
  <c r="D196"/>
  <c r="D193"/>
  <c r="C197"/>
  <c r="D184"/>
  <c r="D185"/>
  <c r="D186"/>
  <c r="D187"/>
  <c r="D188"/>
  <c r="D183"/>
  <c r="C189"/>
  <c r="D175"/>
  <c r="D176"/>
  <c r="D177"/>
  <c r="D178"/>
  <c r="D174"/>
  <c r="C179"/>
  <c r="D156"/>
  <c r="D157"/>
  <c r="D158"/>
  <c r="D159"/>
  <c r="D160"/>
  <c r="D161"/>
  <c r="D162"/>
  <c r="D163"/>
  <c r="D164"/>
  <c r="D165"/>
  <c r="D166"/>
  <c r="D155"/>
  <c r="C167"/>
  <c r="D144"/>
  <c r="D145"/>
  <c r="D146"/>
  <c r="D147"/>
  <c r="D148"/>
  <c r="D149"/>
  <c r="D150"/>
  <c r="D143"/>
  <c r="C151"/>
  <c r="D138"/>
  <c r="D137"/>
  <c r="E97"/>
  <c r="D97"/>
  <c r="D98"/>
  <c r="D99"/>
  <c r="D100"/>
  <c r="D101"/>
  <c r="D102"/>
  <c r="D103"/>
  <c r="D104"/>
  <c r="D105"/>
  <c r="D106"/>
  <c r="D107"/>
  <c r="D108"/>
  <c r="D96"/>
  <c r="C139"/>
  <c r="C133"/>
  <c r="D66"/>
  <c r="D67"/>
  <c r="D65"/>
  <c r="D60"/>
  <c r="D59"/>
  <c r="D53"/>
  <c r="D54"/>
  <c r="D52"/>
  <c r="D43"/>
  <c r="D44"/>
  <c r="D45"/>
  <c r="D46"/>
  <c r="D47"/>
  <c r="D42"/>
  <c r="E26"/>
  <c r="E27"/>
  <c r="E28"/>
  <c r="E29"/>
  <c r="E30"/>
  <c r="E31"/>
  <c r="E32"/>
  <c r="E25"/>
  <c r="D13"/>
  <c r="D14"/>
  <c r="D15"/>
  <c r="D12"/>
</calcChain>
</file>

<file path=xl/sharedStrings.xml><?xml version="1.0" encoding="utf-8"?>
<sst xmlns="http://schemas.openxmlformats.org/spreadsheetml/2006/main" count="644" uniqueCount="523">
  <si>
    <t>受け入れる側の立場として，どのような人が来るのか。また，受け入れた時の施設の人員配置に不安がある。</t>
    <phoneticPr fontId="17"/>
  </si>
  <si>
    <t>ＧＨや入所施設が村内になく，他の宿泊施設も限定されているため，確保が困難。</t>
    <rPh sb="3" eb="5">
      <t>ニュウショ</t>
    </rPh>
    <rPh sb="5" eb="7">
      <t>シセツ</t>
    </rPh>
    <rPh sb="8" eb="10">
      <t>ソンナイ</t>
    </rPh>
    <rPh sb="14" eb="15">
      <t>タ</t>
    </rPh>
    <rPh sb="16" eb="18">
      <t>シュクハク</t>
    </rPh>
    <rPh sb="18" eb="20">
      <t>シセツ</t>
    </rPh>
    <rPh sb="21" eb="23">
      <t>ゲンテイ</t>
    </rPh>
    <rPh sb="31" eb="33">
      <t>カクホ</t>
    </rPh>
    <rPh sb="34" eb="36">
      <t>コンナン</t>
    </rPh>
    <phoneticPr fontId="17"/>
  </si>
  <si>
    <t>⑯</t>
    <phoneticPr fontId="17"/>
  </si>
  <si>
    <t>養護者に対する相談・指導等</t>
    <rPh sb="0" eb="3">
      <t>ヨウゴシャ</t>
    </rPh>
    <rPh sb="4" eb="5">
      <t>タイ</t>
    </rPh>
    <rPh sb="7" eb="9">
      <t>ソウダン</t>
    </rPh>
    <rPh sb="10" eb="12">
      <t>シドウ</t>
    </rPh>
    <rPh sb="12" eb="13">
      <t>トウ</t>
    </rPh>
    <phoneticPr fontId="17"/>
  </si>
  <si>
    <t>養護者への支援の仕方がとてもむずかしいと感じます。</t>
    <rPh sb="0" eb="3">
      <t>ヨウゴシャ</t>
    </rPh>
    <rPh sb="5" eb="7">
      <t>シエン</t>
    </rPh>
    <rPh sb="8" eb="10">
      <t>シカタ</t>
    </rPh>
    <rPh sb="20" eb="21">
      <t>カン</t>
    </rPh>
    <phoneticPr fontId="17"/>
  </si>
  <si>
    <t>⑰</t>
    <phoneticPr fontId="17"/>
  </si>
  <si>
    <t>学校等における虐待相談の受付</t>
    <rPh sb="0" eb="2">
      <t>ガッコウ</t>
    </rPh>
    <rPh sb="2" eb="3">
      <t>トウ</t>
    </rPh>
    <rPh sb="7" eb="9">
      <t>ギャクタイ</t>
    </rPh>
    <rPh sb="9" eb="11">
      <t>ソウダン</t>
    </rPh>
    <rPh sb="12" eb="14">
      <t>ウケツケ</t>
    </rPh>
    <phoneticPr fontId="17"/>
  </si>
  <si>
    <t>⑱</t>
    <phoneticPr fontId="17"/>
  </si>
  <si>
    <t>障がい当事者自身の虐待の認識や理解</t>
    <rPh sb="0" eb="1">
      <t>ショウ</t>
    </rPh>
    <rPh sb="3" eb="6">
      <t>トウジシャ</t>
    </rPh>
    <rPh sb="6" eb="8">
      <t>ジシン</t>
    </rPh>
    <rPh sb="9" eb="11">
      <t>ギャクタイ</t>
    </rPh>
    <rPh sb="12" eb="14">
      <t>ニンシキ</t>
    </rPh>
    <rPh sb="15" eb="17">
      <t>リカイ</t>
    </rPh>
    <phoneticPr fontId="17"/>
  </si>
  <si>
    <t>障がい当事者が注意を受けたことに対して虐待ととらえがちなところがあるため。</t>
    <rPh sb="0" eb="1">
      <t>ショウ</t>
    </rPh>
    <rPh sb="3" eb="6">
      <t>トウジシャ</t>
    </rPh>
    <rPh sb="7" eb="9">
      <t>チュウイ</t>
    </rPh>
    <rPh sb="10" eb="11">
      <t>ウ</t>
    </rPh>
    <rPh sb="16" eb="17">
      <t>タイ</t>
    </rPh>
    <rPh sb="19" eb="21">
      <t>ギャクタイ</t>
    </rPh>
    <phoneticPr fontId="17"/>
  </si>
  <si>
    <t>障がい当事者自身が虐待を受けているという認識のない方が多い。</t>
    <rPh sb="0" eb="1">
      <t>ショウ</t>
    </rPh>
    <rPh sb="3" eb="6">
      <t>トウジシャ</t>
    </rPh>
    <rPh sb="6" eb="8">
      <t>ジシン</t>
    </rPh>
    <rPh sb="9" eb="11">
      <t>ギャクタイ</t>
    </rPh>
    <rPh sb="12" eb="13">
      <t>ウ</t>
    </rPh>
    <rPh sb="20" eb="22">
      <t>ニンシキ</t>
    </rPh>
    <rPh sb="25" eb="26">
      <t>カタ</t>
    </rPh>
    <rPh sb="27" eb="28">
      <t>オオ</t>
    </rPh>
    <phoneticPr fontId="3"/>
  </si>
  <si>
    <t>本人は年金を搾取されて困っていると推察されるが、本人の虐待の認識は薄く、理解不足はあると思われる。また、本人自身も親から離れる事を良しとしていないことが多く、自立を促すことも難しい面がある。</t>
    <rPh sb="0" eb="2">
      <t>ホンニン</t>
    </rPh>
    <rPh sb="3" eb="5">
      <t>ネンキン</t>
    </rPh>
    <rPh sb="6" eb="8">
      <t>サクシュ</t>
    </rPh>
    <rPh sb="11" eb="12">
      <t>コマ</t>
    </rPh>
    <rPh sb="17" eb="19">
      <t>スイサツ</t>
    </rPh>
    <rPh sb="24" eb="26">
      <t>ホンニン</t>
    </rPh>
    <rPh sb="27" eb="29">
      <t>ギャクタイ</t>
    </rPh>
    <rPh sb="30" eb="32">
      <t>ニンシキ</t>
    </rPh>
    <rPh sb="33" eb="34">
      <t>ウス</t>
    </rPh>
    <rPh sb="36" eb="38">
      <t>リカイ</t>
    </rPh>
    <rPh sb="38" eb="40">
      <t>ブソク</t>
    </rPh>
    <rPh sb="44" eb="45">
      <t>オモ</t>
    </rPh>
    <rPh sb="52" eb="54">
      <t>ホンニン</t>
    </rPh>
    <rPh sb="54" eb="56">
      <t>ジシン</t>
    </rPh>
    <rPh sb="57" eb="58">
      <t>オヤ</t>
    </rPh>
    <rPh sb="60" eb="61">
      <t>ハナ</t>
    </rPh>
    <rPh sb="63" eb="64">
      <t>コト</t>
    </rPh>
    <rPh sb="65" eb="66">
      <t>ヨ</t>
    </rPh>
    <rPh sb="76" eb="77">
      <t>オオ</t>
    </rPh>
    <rPh sb="79" eb="81">
      <t>ジリツ</t>
    </rPh>
    <rPh sb="82" eb="83">
      <t>ウナガ</t>
    </rPh>
    <rPh sb="87" eb="88">
      <t>ムズカ</t>
    </rPh>
    <rPh sb="90" eb="91">
      <t>メン</t>
    </rPh>
    <phoneticPr fontId="17"/>
  </si>
  <si>
    <t>⑲</t>
    <phoneticPr fontId="17"/>
  </si>
  <si>
    <t>障がい児・者の家族の虐待の認識や理解</t>
    <rPh sb="0" eb="1">
      <t>ショウ</t>
    </rPh>
    <rPh sb="3" eb="4">
      <t>ジ</t>
    </rPh>
    <rPh sb="5" eb="6">
      <t>シャ</t>
    </rPh>
    <rPh sb="7" eb="9">
      <t>カゾク</t>
    </rPh>
    <rPh sb="10" eb="12">
      <t>ギャクタイ</t>
    </rPh>
    <rPh sb="13" eb="15">
      <t>ニンシキ</t>
    </rPh>
    <rPh sb="16" eb="18">
      <t>リカイ</t>
    </rPh>
    <phoneticPr fontId="17"/>
  </si>
  <si>
    <t>障がい者へのかかわり方を知る必要を感じます。</t>
    <rPh sb="0" eb="1">
      <t>ショウ</t>
    </rPh>
    <rPh sb="3" eb="4">
      <t>シャ</t>
    </rPh>
    <rPh sb="10" eb="11">
      <t>カタ</t>
    </rPh>
    <rPh sb="12" eb="13">
      <t>シ</t>
    </rPh>
    <rPh sb="14" eb="16">
      <t>ヒツヨウ</t>
    </rPh>
    <rPh sb="17" eb="18">
      <t>カン</t>
    </rPh>
    <phoneticPr fontId="17"/>
  </si>
  <si>
    <t>家族自体が障がいに対する理解が不足し、また、障がい年金を受給する障がい者のいる家族は、その年金をあてにし、家族の生活費に充てるのが当然と考えている家族も少なくない。</t>
    <rPh sb="0" eb="2">
      <t>カゾク</t>
    </rPh>
    <rPh sb="2" eb="4">
      <t>ジタイ</t>
    </rPh>
    <rPh sb="5" eb="6">
      <t>ショウ</t>
    </rPh>
    <rPh sb="9" eb="10">
      <t>タイ</t>
    </rPh>
    <rPh sb="12" eb="14">
      <t>リカイ</t>
    </rPh>
    <rPh sb="15" eb="17">
      <t>フソク</t>
    </rPh>
    <rPh sb="22" eb="23">
      <t>ショウ</t>
    </rPh>
    <rPh sb="25" eb="27">
      <t>ネンキン</t>
    </rPh>
    <rPh sb="28" eb="30">
      <t>ジュキュウ</t>
    </rPh>
    <rPh sb="32" eb="33">
      <t>ショウ</t>
    </rPh>
    <rPh sb="35" eb="36">
      <t>シャ</t>
    </rPh>
    <rPh sb="39" eb="41">
      <t>カゾク</t>
    </rPh>
    <rPh sb="45" eb="47">
      <t>ネンキン</t>
    </rPh>
    <rPh sb="53" eb="55">
      <t>カゾク</t>
    </rPh>
    <rPh sb="56" eb="59">
      <t>セイカツヒ</t>
    </rPh>
    <rPh sb="60" eb="61">
      <t>ア</t>
    </rPh>
    <rPh sb="65" eb="67">
      <t>トウゼン</t>
    </rPh>
    <rPh sb="68" eb="69">
      <t>カンガ</t>
    </rPh>
    <rPh sb="73" eb="75">
      <t>カゾク</t>
    </rPh>
    <rPh sb="76" eb="77">
      <t>スク</t>
    </rPh>
    <phoneticPr fontId="3"/>
  </si>
  <si>
    <t>⑳</t>
    <phoneticPr fontId="17"/>
  </si>
  <si>
    <t>福祉施設や医療機関の虐待の認識や理解</t>
    <rPh sb="0" eb="2">
      <t>フクシ</t>
    </rPh>
    <rPh sb="2" eb="4">
      <t>シセツ</t>
    </rPh>
    <rPh sb="5" eb="7">
      <t>イリョウ</t>
    </rPh>
    <rPh sb="7" eb="9">
      <t>キカン</t>
    </rPh>
    <rPh sb="10" eb="12">
      <t>ギャクタイ</t>
    </rPh>
    <rPh sb="13" eb="15">
      <t>ニンシキ</t>
    </rPh>
    <rPh sb="16" eb="18">
      <t>リカイ</t>
    </rPh>
    <phoneticPr fontId="17"/>
  </si>
  <si>
    <t>民間による障害福祉サービス事業者が数多く設立されているが、障害者の障害特性をほとんど理解しておらず、サービス提供内容のレベルが低すぎるところが多いと思われる。このため、虐待とはいえないものの、いわゆるスポーツ少年団の子供たちを指導する感覚で参加者に一律の障害福祉サービスを行っているところがあり、個々人に対する配慮がみられない事業所が散見される。</t>
    <rPh sb="0" eb="2">
      <t>ミンカン</t>
    </rPh>
    <rPh sb="5" eb="7">
      <t>ショウガイ</t>
    </rPh>
    <rPh sb="7" eb="9">
      <t>フクシ</t>
    </rPh>
    <rPh sb="13" eb="15">
      <t>ジギョウ</t>
    </rPh>
    <rPh sb="15" eb="16">
      <t>シャ</t>
    </rPh>
    <rPh sb="17" eb="19">
      <t>カズオオ</t>
    </rPh>
    <rPh sb="20" eb="22">
      <t>セツリツ</t>
    </rPh>
    <rPh sb="29" eb="32">
      <t>ショウガイシャ</t>
    </rPh>
    <rPh sb="33" eb="35">
      <t>ショウガイ</t>
    </rPh>
    <rPh sb="35" eb="37">
      <t>トクセイ</t>
    </rPh>
    <rPh sb="42" eb="44">
      <t>リカイ</t>
    </rPh>
    <rPh sb="54" eb="56">
      <t>テイキョウ</t>
    </rPh>
    <rPh sb="56" eb="58">
      <t>ナイヨウ</t>
    </rPh>
    <rPh sb="63" eb="64">
      <t>ヒク</t>
    </rPh>
    <rPh sb="71" eb="72">
      <t>オオ</t>
    </rPh>
    <rPh sb="74" eb="75">
      <t>オモ</t>
    </rPh>
    <rPh sb="84" eb="86">
      <t>ギャクタイ</t>
    </rPh>
    <rPh sb="104" eb="107">
      <t>ショウネンダン</t>
    </rPh>
    <rPh sb="108" eb="110">
      <t>コドモ</t>
    </rPh>
    <rPh sb="113" eb="115">
      <t>シドウ</t>
    </rPh>
    <rPh sb="117" eb="119">
      <t>カンカク</t>
    </rPh>
    <rPh sb="120" eb="123">
      <t>サンカシャ</t>
    </rPh>
    <rPh sb="124" eb="126">
      <t>イチリツ</t>
    </rPh>
    <rPh sb="127" eb="129">
      <t>ショウガイ</t>
    </rPh>
    <rPh sb="129" eb="131">
      <t>フクシ</t>
    </rPh>
    <rPh sb="136" eb="137">
      <t>オコナ</t>
    </rPh>
    <rPh sb="148" eb="151">
      <t>ココジン</t>
    </rPh>
    <rPh sb="152" eb="153">
      <t>タイ</t>
    </rPh>
    <rPh sb="155" eb="157">
      <t>ハイリョ</t>
    </rPh>
    <rPh sb="163" eb="166">
      <t>ジギョウショ</t>
    </rPh>
    <rPh sb="167" eb="169">
      <t>サンケン</t>
    </rPh>
    <phoneticPr fontId="17"/>
  </si>
  <si>
    <t>㉑</t>
    <phoneticPr fontId="17"/>
  </si>
  <si>
    <t>教育機関の虐待の認識や理解</t>
    <rPh sb="0" eb="2">
      <t>キョウイク</t>
    </rPh>
    <rPh sb="2" eb="4">
      <t>キカン</t>
    </rPh>
    <rPh sb="5" eb="7">
      <t>ギャクタイ</t>
    </rPh>
    <rPh sb="8" eb="10">
      <t>ニンシキ</t>
    </rPh>
    <rPh sb="11" eb="13">
      <t>リカイ</t>
    </rPh>
    <phoneticPr fontId="17"/>
  </si>
  <si>
    <t>㉒</t>
    <phoneticPr fontId="17"/>
  </si>
  <si>
    <t>企業の虐待の認識や理解</t>
    <rPh sb="0" eb="2">
      <t>キギョウ</t>
    </rPh>
    <rPh sb="6" eb="8">
      <t>ニンシキ</t>
    </rPh>
    <rPh sb="9" eb="11">
      <t>リカイ</t>
    </rPh>
    <phoneticPr fontId="17"/>
  </si>
  <si>
    <t>㉓</t>
    <phoneticPr fontId="17"/>
  </si>
  <si>
    <t>制度が不十分</t>
    <rPh sb="0" eb="2">
      <t>セイド</t>
    </rPh>
    <rPh sb="3" eb="6">
      <t>フジュウブン</t>
    </rPh>
    <phoneticPr fontId="17"/>
  </si>
  <si>
    <t>町村レベルではセンターと要対協は一緒の体制、保健推進課課が担当に氏かなrない。要対協として継続的に支援に当たっているケースもありセンターと要対協それぞれが存在する意味があるのか？仕組みを重層的にしても小規模町村では対応する期間メンバー緒同じである。</t>
    <rPh sb="0" eb="2">
      <t>チョウソン</t>
    </rPh>
    <rPh sb="12" eb="13">
      <t>ヨウ</t>
    </rPh>
    <rPh sb="13" eb="15">
      <t>タイキョウ</t>
    </rPh>
    <rPh sb="16" eb="18">
      <t>イッショ</t>
    </rPh>
    <rPh sb="19" eb="21">
      <t>タイセイ</t>
    </rPh>
    <rPh sb="22" eb="24">
      <t>ホケン</t>
    </rPh>
    <rPh sb="24" eb="26">
      <t>スイシン</t>
    </rPh>
    <rPh sb="26" eb="27">
      <t>カ</t>
    </rPh>
    <rPh sb="27" eb="28">
      <t>カ</t>
    </rPh>
    <rPh sb="29" eb="31">
      <t>タントウ</t>
    </rPh>
    <rPh sb="32" eb="33">
      <t>シ</t>
    </rPh>
    <rPh sb="39" eb="40">
      <t>ヨウ</t>
    </rPh>
    <rPh sb="40" eb="42">
      <t>タイキョウ</t>
    </rPh>
    <rPh sb="45" eb="48">
      <t>ケイゾクテキ</t>
    </rPh>
    <rPh sb="49" eb="51">
      <t>シエン</t>
    </rPh>
    <rPh sb="52" eb="53">
      <t>ア</t>
    </rPh>
    <rPh sb="69" eb="70">
      <t>ヨウ</t>
    </rPh>
    <rPh sb="70" eb="72">
      <t>タイキョウ</t>
    </rPh>
    <rPh sb="77" eb="79">
      <t>ソンザイ</t>
    </rPh>
    <rPh sb="81" eb="83">
      <t>イミ</t>
    </rPh>
    <rPh sb="89" eb="91">
      <t>シク</t>
    </rPh>
    <rPh sb="93" eb="95">
      <t>ジュウソウ</t>
    </rPh>
    <rPh sb="95" eb="96">
      <t>テキ</t>
    </rPh>
    <rPh sb="100" eb="103">
      <t>ショウキボ</t>
    </rPh>
    <rPh sb="103" eb="105">
      <t>チョウソン</t>
    </rPh>
    <rPh sb="107" eb="109">
      <t>タイオウ</t>
    </rPh>
    <rPh sb="111" eb="113">
      <t>キカン</t>
    </rPh>
    <rPh sb="117" eb="118">
      <t>オ</t>
    </rPh>
    <rPh sb="118" eb="119">
      <t>オナ</t>
    </rPh>
    <phoneticPr fontId="17"/>
  </si>
  <si>
    <t>㉔</t>
    <phoneticPr fontId="17"/>
  </si>
  <si>
    <t>予算が不十分</t>
    <rPh sb="0" eb="2">
      <t>ヨサン</t>
    </rPh>
    <rPh sb="3" eb="6">
      <t>フジュウブン</t>
    </rPh>
    <phoneticPr fontId="17"/>
  </si>
  <si>
    <t>問２２　今後行うことが有効と考えること、取り組んでみたいこと</t>
    <rPh sb="0" eb="1">
      <t>トイ</t>
    </rPh>
    <rPh sb="4" eb="6">
      <t>コンゴ</t>
    </rPh>
    <rPh sb="6" eb="7">
      <t>オコナ</t>
    </rPh>
    <rPh sb="11" eb="13">
      <t>ユウコウ</t>
    </rPh>
    <rPh sb="14" eb="15">
      <t>カンガ</t>
    </rPh>
    <rPh sb="20" eb="21">
      <t>ト</t>
    </rPh>
    <rPh sb="22" eb="23">
      <t>ク</t>
    </rPh>
    <phoneticPr fontId="17"/>
  </si>
  <si>
    <t>問２３　センターで勤務する中で感じている葛藤や不安</t>
    <rPh sb="0" eb="1">
      <t>トイ</t>
    </rPh>
    <rPh sb="9" eb="11">
      <t>キンム</t>
    </rPh>
    <rPh sb="13" eb="14">
      <t>ナカ</t>
    </rPh>
    <rPh sb="15" eb="16">
      <t>カン</t>
    </rPh>
    <rPh sb="20" eb="22">
      <t>カットウ</t>
    </rPh>
    <rPh sb="23" eb="25">
      <t>フアン</t>
    </rPh>
    <phoneticPr fontId="17"/>
  </si>
  <si>
    <t>相談業務に慣れていないため、通報があったときに、どう対処するか、不安がある。</t>
    <rPh sb="0" eb="2">
      <t>ソウダン</t>
    </rPh>
    <rPh sb="2" eb="4">
      <t>ギョウム</t>
    </rPh>
    <rPh sb="5" eb="6">
      <t>ナ</t>
    </rPh>
    <rPh sb="14" eb="16">
      <t>ツウホウ</t>
    </rPh>
    <rPh sb="26" eb="28">
      <t>タイショ</t>
    </rPh>
    <rPh sb="32" eb="34">
      <t>フアン</t>
    </rPh>
    <phoneticPr fontId="17"/>
  </si>
  <si>
    <t>虐待と認定する判断が難しい。</t>
    <rPh sb="0" eb="2">
      <t>ギャクタイ</t>
    </rPh>
    <rPh sb="3" eb="5">
      <t>ニンテイ</t>
    </rPh>
    <rPh sb="7" eb="9">
      <t>ハンダン</t>
    </rPh>
    <rPh sb="10" eb="11">
      <t>ムズカ</t>
    </rPh>
    <phoneticPr fontId="17"/>
  </si>
  <si>
    <t>虐待事例といえども、個人の生活、思想や信条などにどこまで踏み込んで良い物か、躊躇う面はある。</t>
    <rPh sb="0" eb="2">
      <t>ギャクタイ</t>
    </rPh>
    <rPh sb="2" eb="4">
      <t>ジレイ</t>
    </rPh>
    <rPh sb="10" eb="12">
      <t>コジン</t>
    </rPh>
    <rPh sb="13" eb="15">
      <t>セイカツ</t>
    </rPh>
    <rPh sb="16" eb="18">
      <t>シソウ</t>
    </rPh>
    <rPh sb="19" eb="21">
      <t>シンジョウ</t>
    </rPh>
    <rPh sb="28" eb="29">
      <t>フ</t>
    </rPh>
    <rPh sb="30" eb="31">
      <t>コ</t>
    </rPh>
    <rPh sb="33" eb="34">
      <t>イ</t>
    </rPh>
    <rPh sb="35" eb="36">
      <t>モノ</t>
    </rPh>
    <rPh sb="38" eb="40">
      <t>タメラ</t>
    </rPh>
    <rPh sb="41" eb="42">
      <t>メン</t>
    </rPh>
    <phoneticPr fontId="17"/>
  </si>
  <si>
    <t>被害者の家族のケアが難しいと感じたケースがあった。</t>
    <rPh sb="0" eb="3">
      <t>ヒガイシャ</t>
    </rPh>
    <rPh sb="4" eb="6">
      <t>カゾク</t>
    </rPh>
    <rPh sb="10" eb="11">
      <t>ムズカ</t>
    </rPh>
    <rPh sb="14" eb="15">
      <t>カン</t>
    </rPh>
    <phoneticPr fontId="17"/>
  </si>
  <si>
    <t>当センターは事務職員しかおらず，専門の資格を持った職員が必要であると常々感じています。</t>
    <rPh sb="0" eb="1">
      <t>トウ</t>
    </rPh>
    <rPh sb="6" eb="8">
      <t>ジム</t>
    </rPh>
    <rPh sb="8" eb="10">
      <t>ショクイン</t>
    </rPh>
    <rPh sb="16" eb="18">
      <t>センモン</t>
    </rPh>
    <rPh sb="19" eb="21">
      <t>シカク</t>
    </rPh>
    <rPh sb="22" eb="23">
      <t>モ</t>
    </rPh>
    <rPh sb="25" eb="27">
      <t>ショクイン</t>
    </rPh>
    <rPh sb="28" eb="30">
      <t>ヒツヨウ</t>
    </rPh>
    <rPh sb="34" eb="36">
      <t>ツネヅネ</t>
    </rPh>
    <rPh sb="36" eb="37">
      <t>カン</t>
    </rPh>
    <phoneticPr fontId="17"/>
  </si>
  <si>
    <t>複数業務を抱えており，万が一事案が発生した場合に迅速に対応できるか。</t>
    <rPh sb="0" eb="2">
      <t>フクスウ</t>
    </rPh>
    <rPh sb="2" eb="4">
      <t>ギョウム</t>
    </rPh>
    <rPh sb="5" eb="6">
      <t>カカ</t>
    </rPh>
    <rPh sb="11" eb="12">
      <t>マン</t>
    </rPh>
    <rPh sb="13" eb="14">
      <t>イチ</t>
    </rPh>
    <rPh sb="14" eb="16">
      <t>ジアン</t>
    </rPh>
    <rPh sb="17" eb="19">
      <t>ハッセイ</t>
    </rPh>
    <rPh sb="21" eb="23">
      <t>バアイ</t>
    </rPh>
    <rPh sb="24" eb="26">
      <t>ジンソク</t>
    </rPh>
    <rPh sb="27" eb="29">
      <t>タイオウ</t>
    </rPh>
    <phoneticPr fontId="17"/>
  </si>
  <si>
    <t>日中での対応事案は経験しているが、夜間・休日に通報が入った場合、緊急性の高い事案について対応がスムーズに出来るか。</t>
    <rPh sb="0" eb="2">
      <t>ニッチュウ</t>
    </rPh>
    <rPh sb="4" eb="8">
      <t>タイオウジアン</t>
    </rPh>
    <rPh sb="9" eb="11">
      <t>ケイケン</t>
    </rPh>
    <rPh sb="17" eb="19">
      <t>ヤカン</t>
    </rPh>
    <rPh sb="20" eb="22">
      <t>キュウジツ</t>
    </rPh>
    <rPh sb="23" eb="25">
      <t>ツウホウ</t>
    </rPh>
    <rPh sb="26" eb="27">
      <t>ハイ</t>
    </rPh>
    <rPh sb="29" eb="31">
      <t>バアイ</t>
    </rPh>
    <rPh sb="32" eb="35">
      <t>キンキュウセイ</t>
    </rPh>
    <rPh sb="36" eb="37">
      <t>タカ</t>
    </rPh>
    <rPh sb="38" eb="40">
      <t>ジアン</t>
    </rPh>
    <rPh sb="44" eb="46">
      <t>タイオウ</t>
    </rPh>
    <rPh sb="52" eb="54">
      <t>デキ</t>
    </rPh>
    <phoneticPr fontId="17"/>
  </si>
  <si>
    <t>小さな町内で事件が生じた場合に、特に加害者側がごく顔見知りだったりする中で、事実確認など応対することに難しさを感じます。</t>
    <rPh sb="0" eb="1">
      <t>チイ</t>
    </rPh>
    <rPh sb="3" eb="5">
      <t>チョウナイ</t>
    </rPh>
    <rPh sb="6" eb="8">
      <t>ジケン</t>
    </rPh>
    <rPh sb="9" eb="10">
      <t>ショウ</t>
    </rPh>
    <rPh sb="12" eb="14">
      <t>バアイ</t>
    </rPh>
    <rPh sb="16" eb="17">
      <t>トク</t>
    </rPh>
    <rPh sb="18" eb="21">
      <t>カガイシャ</t>
    </rPh>
    <rPh sb="21" eb="22">
      <t>ガワ</t>
    </rPh>
    <rPh sb="25" eb="28">
      <t>カオミシ</t>
    </rPh>
    <rPh sb="35" eb="36">
      <t>ナカ</t>
    </rPh>
    <rPh sb="38" eb="40">
      <t>ジジツ</t>
    </rPh>
    <rPh sb="40" eb="42">
      <t>カクニン</t>
    </rPh>
    <rPh sb="44" eb="46">
      <t>オウタイ</t>
    </rPh>
    <rPh sb="51" eb="52">
      <t>ムズカ</t>
    </rPh>
    <rPh sb="55" eb="56">
      <t>カン</t>
    </rPh>
    <phoneticPr fontId="3"/>
  </si>
  <si>
    <t>小規模町村のため人員が確保できない（専門職）担当事務職が対応することとなっている。障害者だけでなく高齢者や児童などトータルで虐待に対応できる体制が必要であると感じている。</t>
    <rPh sb="0" eb="3">
      <t>ショウキボ</t>
    </rPh>
    <rPh sb="3" eb="5">
      <t>チョウソン</t>
    </rPh>
    <rPh sb="8" eb="10">
      <t>ジンイン</t>
    </rPh>
    <rPh sb="11" eb="13">
      <t>カクホ</t>
    </rPh>
    <rPh sb="18" eb="20">
      <t>センモン</t>
    </rPh>
    <rPh sb="20" eb="21">
      <t>ショク</t>
    </rPh>
    <rPh sb="22" eb="24">
      <t>タントウ</t>
    </rPh>
    <rPh sb="24" eb="26">
      <t>ジム</t>
    </rPh>
    <rPh sb="26" eb="27">
      <t>ショク</t>
    </rPh>
    <rPh sb="28" eb="30">
      <t>タイオウ</t>
    </rPh>
    <rPh sb="41" eb="44">
      <t>ショウガイシャ</t>
    </rPh>
    <rPh sb="49" eb="52">
      <t>コウレイシャ</t>
    </rPh>
    <rPh sb="53" eb="55">
      <t>ジドウ</t>
    </rPh>
    <rPh sb="62" eb="64">
      <t>ギャクタイ</t>
    </rPh>
    <rPh sb="65" eb="67">
      <t>タイオウ</t>
    </rPh>
    <rPh sb="70" eb="72">
      <t>タイセイ</t>
    </rPh>
    <rPh sb="73" eb="75">
      <t>ヒツヨウ</t>
    </rPh>
    <rPh sb="79" eb="80">
      <t>カン</t>
    </rPh>
    <phoneticPr fontId="17"/>
  </si>
  <si>
    <t>問２４　勤務する中で感じているやりがいや、大切にしていること</t>
    <rPh sb="0" eb="1">
      <t>トイ</t>
    </rPh>
    <rPh sb="4" eb="6">
      <t>キンム</t>
    </rPh>
    <rPh sb="8" eb="9">
      <t>ナカ</t>
    </rPh>
    <rPh sb="10" eb="11">
      <t>カン</t>
    </rPh>
    <rPh sb="21" eb="23">
      <t>タイセツ</t>
    </rPh>
    <phoneticPr fontId="17"/>
  </si>
  <si>
    <t>被虐待者に笑顔が戻って夢や希望を持って生活しているところを見ると、心底良かったなと感じます。</t>
    <rPh sb="0" eb="1">
      <t>ヒ</t>
    </rPh>
    <rPh sb="1" eb="3">
      <t>ギャクタイ</t>
    </rPh>
    <rPh sb="3" eb="4">
      <t>シャ</t>
    </rPh>
    <rPh sb="5" eb="7">
      <t>エガオ</t>
    </rPh>
    <rPh sb="8" eb="9">
      <t>モド</t>
    </rPh>
    <rPh sb="11" eb="12">
      <t>ユメ</t>
    </rPh>
    <rPh sb="13" eb="15">
      <t>キボウ</t>
    </rPh>
    <rPh sb="16" eb="17">
      <t>モ</t>
    </rPh>
    <rPh sb="19" eb="21">
      <t>セイカツ</t>
    </rPh>
    <rPh sb="29" eb="30">
      <t>ミ</t>
    </rPh>
    <rPh sb="33" eb="35">
      <t>シンソコ</t>
    </rPh>
    <rPh sb="35" eb="36">
      <t>ヨ</t>
    </rPh>
    <rPh sb="41" eb="42">
      <t>カン</t>
    </rPh>
    <phoneticPr fontId="17"/>
  </si>
  <si>
    <t>問２５　このアンケートで答え辛かった箇所、回答に迷った箇所</t>
    <rPh sb="0" eb="1">
      <t>トイ</t>
    </rPh>
    <rPh sb="12" eb="13">
      <t>コタ</t>
    </rPh>
    <rPh sb="14" eb="15">
      <t>ツラ</t>
    </rPh>
    <rPh sb="18" eb="20">
      <t>カショ</t>
    </rPh>
    <rPh sb="21" eb="23">
      <t>カイトウ</t>
    </rPh>
    <rPh sb="24" eb="25">
      <t>マヨ</t>
    </rPh>
    <rPh sb="27" eb="29">
      <t>カショ</t>
    </rPh>
    <phoneticPr fontId="17"/>
  </si>
  <si>
    <t>北海道の報告に準じていただくと報告しやすいです。</t>
    <rPh sb="0" eb="3">
      <t>ホッカイドウ</t>
    </rPh>
    <rPh sb="4" eb="6">
      <t>ホウコク</t>
    </rPh>
    <rPh sb="7" eb="8">
      <t>ジュン</t>
    </rPh>
    <rPh sb="15" eb="17">
      <t>ホウコク</t>
    </rPh>
    <phoneticPr fontId="17"/>
  </si>
  <si>
    <t>警察からの通報ルートの場合、発生→受付までにタイムラグが合ったり、内容を虐待と認知されなかった場合は、設問に答えづらい印象を受けた。</t>
    <rPh sb="0" eb="2">
      <t>ケイサツ</t>
    </rPh>
    <rPh sb="5" eb="7">
      <t>ツウホウ</t>
    </rPh>
    <rPh sb="11" eb="13">
      <t>バアイ</t>
    </rPh>
    <rPh sb="14" eb="16">
      <t>ハッセイ</t>
    </rPh>
    <rPh sb="17" eb="19">
      <t>ウケツケ</t>
    </rPh>
    <rPh sb="28" eb="29">
      <t>ア</t>
    </rPh>
    <rPh sb="33" eb="35">
      <t>ナイヨウ</t>
    </rPh>
    <rPh sb="36" eb="38">
      <t>ギャクタイ</t>
    </rPh>
    <rPh sb="39" eb="41">
      <t>ニンチ</t>
    </rPh>
    <rPh sb="47" eb="49">
      <t>バアイ</t>
    </rPh>
    <rPh sb="51" eb="53">
      <t>セツモン</t>
    </rPh>
    <rPh sb="54" eb="55">
      <t>コタ</t>
    </rPh>
    <rPh sb="59" eb="61">
      <t>インショウ</t>
    </rPh>
    <rPh sb="62" eb="63">
      <t>ウ</t>
    </rPh>
    <phoneticPr fontId="17"/>
  </si>
  <si>
    <t>福祉課窓口が対応することとしており、特段独自に活動しておらず、該当する選択肢が少なかった所です。</t>
    <rPh sb="0" eb="2">
      <t>フクシ</t>
    </rPh>
    <rPh sb="2" eb="3">
      <t>カ</t>
    </rPh>
    <rPh sb="3" eb="5">
      <t>マドグチ</t>
    </rPh>
    <rPh sb="6" eb="8">
      <t>タイオウ</t>
    </rPh>
    <rPh sb="18" eb="20">
      <t>トクダン</t>
    </rPh>
    <rPh sb="20" eb="22">
      <t>ドクジ</t>
    </rPh>
    <rPh sb="23" eb="25">
      <t>カツドウ</t>
    </rPh>
    <rPh sb="31" eb="33">
      <t>ガイトウ</t>
    </rPh>
    <rPh sb="35" eb="38">
      <t>センタクシ</t>
    </rPh>
    <rPh sb="39" eb="40">
      <t>スク</t>
    </rPh>
    <rPh sb="44" eb="45">
      <t>トコロ</t>
    </rPh>
    <phoneticPr fontId="17"/>
  </si>
  <si>
    <t>問２０</t>
    <rPh sb="0" eb="1">
      <t>トイ</t>
    </rPh>
    <phoneticPr fontId="17"/>
  </si>
  <si>
    <t>※この設問は回答の仕方にバラつきが見られたことから、選択肢の作成方法に課題があったと考えられる。虐待防止センターの実施主体が市町村なのか社会福祉法人等への委託なのか、委託はどのような役割分担で行われるのかを知りたかったのだが、委託の方法を限定した質問にしてしまったため、それに当てはまらない委託形態の市町村は答えづらく、回答の仕方がばらついてしまったと考えられる。</t>
    <rPh sb="3" eb="5">
      <t>セツモン</t>
    </rPh>
    <rPh sb="6" eb="8">
      <t>カイトウ</t>
    </rPh>
    <rPh sb="9" eb="11">
      <t>シカタ</t>
    </rPh>
    <rPh sb="17" eb="18">
      <t>ミ</t>
    </rPh>
    <rPh sb="26" eb="29">
      <t>センタクシ</t>
    </rPh>
    <rPh sb="30" eb="32">
      <t>サクセイ</t>
    </rPh>
    <rPh sb="32" eb="34">
      <t>ホウホウ</t>
    </rPh>
    <rPh sb="35" eb="37">
      <t>カダイ</t>
    </rPh>
    <rPh sb="42" eb="43">
      <t>カンガ</t>
    </rPh>
    <rPh sb="48" eb="50">
      <t>ギャクタイ</t>
    </rPh>
    <rPh sb="50" eb="52">
      <t>ボウシ</t>
    </rPh>
    <rPh sb="57" eb="59">
      <t>ジッシ</t>
    </rPh>
    <rPh sb="59" eb="61">
      <t>シュタイ</t>
    </rPh>
    <rPh sb="62" eb="65">
      <t>シチョウソン</t>
    </rPh>
    <rPh sb="68" eb="70">
      <t>シャカイ</t>
    </rPh>
    <rPh sb="123" eb="125">
      <t>シツモン</t>
    </rPh>
    <rPh sb="160" eb="162">
      <t>カイトウ</t>
    </rPh>
    <rPh sb="163" eb="165">
      <t>シカタ</t>
    </rPh>
    <rPh sb="176" eb="177">
      <t>カンガ</t>
    </rPh>
    <phoneticPr fontId="1"/>
  </si>
  <si>
    <t>振興局名</t>
    <rPh sb="0" eb="3">
      <t>シンコウキョク</t>
    </rPh>
    <rPh sb="3" eb="4">
      <t>メイ</t>
    </rPh>
    <phoneticPr fontId="1"/>
  </si>
  <si>
    <t>空知</t>
    <rPh sb="0" eb="2">
      <t>ソラチ</t>
    </rPh>
    <phoneticPr fontId="1"/>
  </si>
  <si>
    <t>石狩</t>
    <rPh sb="0" eb="2">
      <t>イシカリ</t>
    </rPh>
    <phoneticPr fontId="1"/>
  </si>
  <si>
    <t>回答市町村数</t>
    <rPh sb="0" eb="2">
      <t>カイトウ</t>
    </rPh>
    <rPh sb="2" eb="5">
      <t>シチョウソン</t>
    </rPh>
    <rPh sb="5" eb="6">
      <t>スウ</t>
    </rPh>
    <phoneticPr fontId="1"/>
  </si>
  <si>
    <t>後志</t>
    <rPh sb="0" eb="2">
      <t>シリベシ</t>
    </rPh>
    <phoneticPr fontId="1"/>
  </si>
  <si>
    <t>胆振</t>
    <rPh sb="0" eb="2">
      <t>イブリ</t>
    </rPh>
    <phoneticPr fontId="1"/>
  </si>
  <si>
    <t>日高</t>
    <rPh sb="0" eb="2">
      <t>ヒダカ</t>
    </rPh>
    <phoneticPr fontId="1"/>
  </si>
  <si>
    <t>渡島</t>
    <rPh sb="0" eb="2">
      <t>オシマ</t>
    </rPh>
    <phoneticPr fontId="1"/>
  </si>
  <si>
    <t>檜山</t>
    <rPh sb="0" eb="2">
      <t>ヒヤマ</t>
    </rPh>
    <phoneticPr fontId="1"/>
  </si>
  <si>
    <t>上川</t>
    <rPh sb="0" eb="2">
      <t>カミカワ</t>
    </rPh>
    <phoneticPr fontId="1"/>
  </si>
  <si>
    <t>留萌</t>
    <rPh sb="0" eb="2">
      <t>ルモイ</t>
    </rPh>
    <phoneticPr fontId="1"/>
  </si>
  <si>
    <t>宗谷</t>
    <rPh sb="0" eb="2">
      <t>ソウヤ</t>
    </rPh>
    <phoneticPr fontId="1"/>
  </si>
  <si>
    <t>オホーツク</t>
    <phoneticPr fontId="1"/>
  </si>
  <si>
    <t>十勝</t>
    <rPh sb="0" eb="2">
      <t>トカチ</t>
    </rPh>
    <phoneticPr fontId="1"/>
  </si>
  <si>
    <t>釧路</t>
    <rPh sb="0" eb="2">
      <t>クシロ</t>
    </rPh>
    <phoneticPr fontId="1"/>
  </si>
  <si>
    <t>根室</t>
    <rPh sb="0" eb="2">
      <t>ネムロ</t>
    </rPh>
    <phoneticPr fontId="1"/>
  </si>
  <si>
    <t>振興局内市町村数に対しての
回答割合</t>
    <rPh sb="0" eb="3">
      <t>シンコウキョク</t>
    </rPh>
    <rPh sb="3" eb="4">
      <t>ナイ</t>
    </rPh>
    <rPh sb="4" eb="7">
      <t>シチョウソン</t>
    </rPh>
    <rPh sb="7" eb="8">
      <t>スウ</t>
    </rPh>
    <rPh sb="9" eb="10">
      <t>タイ</t>
    </rPh>
    <rPh sb="14" eb="16">
      <t>カイトウ</t>
    </rPh>
    <rPh sb="16" eb="18">
      <t>ワリアイ</t>
    </rPh>
    <phoneticPr fontId="1"/>
  </si>
  <si>
    <t>※開設年月日と別の日付を混同したり、アンケートで回答の対象とした期間と間違うなど単純なミスもあったようだが、幾つかの自治体で実質的に虐待防止センターの事業が始まっていなかった可能性も考えられる。</t>
    <rPh sb="1" eb="3">
      <t>カイセツ</t>
    </rPh>
    <rPh sb="3" eb="6">
      <t>ネンガッピ</t>
    </rPh>
    <rPh sb="7" eb="8">
      <t>ベツ</t>
    </rPh>
    <rPh sb="9" eb="11">
      <t>ヒヅケ</t>
    </rPh>
    <rPh sb="12" eb="14">
      <t>コンドウ</t>
    </rPh>
    <rPh sb="24" eb="26">
      <t>カイトウ</t>
    </rPh>
    <rPh sb="27" eb="29">
      <t>タイショウ</t>
    </rPh>
    <rPh sb="32" eb="34">
      <t>キカン</t>
    </rPh>
    <rPh sb="35" eb="37">
      <t>マチガ</t>
    </rPh>
    <rPh sb="40" eb="42">
      <t>タンジュン</t>
    </rPh>
    <rPh sb="54" eb="55">
      <t>イク</t>
    </rPh>
    <rPh sb="58" eb="61">
      <t>ジチタイ</t>
    </rPh>
    <rPh sb="62" eb="65">
      <t>ジッシツテキ</t>
    </rPh>
    <rPh sb="66" eb="68">
      <t>ギャクタイ</t>
    </rPh>
    <rPh sb="68" eb="70">
      <t>ボウシ</t>
    </rPh>
    <rPh sb="75" eb="77">
      <t>ジギョウ</t>
    </rPh>
    <rPh sb="78" eb="79">
      <t>ハジ</t>
    </rPh>
    <rPh sb="87" eb="90">
      <t>カノウセイ</t>
    </rPh>
    <rPh sb="91" eb="92">
      <t>カンガ</t>
    </rPh>
    <phoneticPr fontId="1"/>
  </si>
  <si>
    <t>※目立ったのは、事務職員のみ配置の虐待防止センターで、39市町村（全体の39.3%）の虐待防止センターに見られる。</t>
    <rPh sb="1" eb="3">
      <t>メダ</t>
    </rPh>
    <rPh sb="8" eb="10">
      <t>ジム</t>
    </rPh>
    <rPh sb="10" eb="12">
      <t>ショクイン</t>
    </rPh>
    <rPh sb="14" eb="16">
      <t>ハイチ</t>
    </rPh>
    <rPh sb="17" eb="19">
      <t>ギャクタイ</t>
    </rPh>
    <rPh sb="19" eb="21">
      <t>ボウシ</t>
    </rPh>
    <rPh sb="29" eb="32">
      <t>シチョウソン</t>
    </rPh>
    <rPh sb="33" eb="35">
      <t>ゼンタイ</t>
    </rPh>
    <rPh sb="43" eb="45">
      <t>ギャクタイ</t>
    </rPh>
    <rPh sb="45" eb="47">
      <t>ボウシ</t>
    </rPh>
    <rPh sb="52" eb="53">
      <t>ミ</t>
    </rPh>
    <phoneticPr fontId="1"/>
  </si>
  <si>
    <t>※その他の連絡経路のうち、警察が関連する連絡経路によるものが92件（その他のうち84.4％）に上り、圧倒的に多い。相談・通報全件数293件中の割合で見ても、31.4％となっている。厚生労働省が毎年行っている道内の障害者虐待対応状況に関する調査結果でも、北海道は警察からの連絡の割合が飛び抜けて多くなっている。この問7の結果もその傾向と一致している。</t>
    <rPh sb="3" eb="4">
      <t>タ</t>
    </rPh>
    <rPh sb="5" eb="7">
      <t>レンラク</t>
    </rPh>
    <rPh sb="7" eb="9">
      <t>ケイロ</t>
    </rPh>
    <rPh sb="13" eb="15">
      <t>ケイサツ</t>
    </rPh>
    <rPh sb="16" eb="18">
      <t>カンレン</t>
    </rPh>
    <rPh sb="20" eb="22">
      <t>レンラク</t>
    </rPh>
    <rPh sb="22" eb="24">
      <t>ケイロ</t>
    </rPh>
    <rPh sb="32" eb="33">
      <t>ケン</t>
    </rPh>
    <rPh sb="36" eb="37">
      <t>タ</t>
    </rPh>
    <rPh sb="47" eb="48">
      <t>ノボ</t>
    </rPh>
    <rPh sb="50" eb="53">
      <t>アットウテキ</t>
    </rPh>
    <rPh sb="54" eb="55">
      <t>オオ</t>
    </rPh>
    <rPh sb="57" eb="59">
      <t>ソウダン</t>
    </rPh>
    <rPh sb="60" eb="62">
      <t>ツウホウ</t>
    </rPh>
    <rPh sb="62" eb="65">
      <t>ゼンケンスウ</t>
    </rPh>
    <rPh sb="68" eb="69">
      <t>ケン</t>
    </rPh>
    <rPh sb="69" eb="70">
      <t>チュウ</t>
    </rPh>
    <rPh sb="71" eb="73">
      <t>ワリアイ</t>
    </rPh>
    <rPh sb="74" eb="75">
      <t>ミ</t>
    </rPh>
    <rPh sb="90" eb="92">
      <t>コウセイ</t>
    </rPh>
    <rPh sb="92" eb="95">
      <t>ロウドウショウ</t>
    </rPh>
    <rPh sb="96" eb="98">
      <t>マイトシ</t>
    </rPh>
    <rPh sb="98" eb="99">
      <t>オコナ</t>
    </rPh>
    <rPh sb="103" eb="105">
      <t>ドウナイ</t>
    </rPh>
    <rPh sb="106" eb="109">
      <t>ショウガイシャ</t>
    </rPh>
    <rPh sb="109" eb="111">
      <t>ギャクタイ</t>
    </rPh>
    <rPh sb="111" eb="113">
      <t>タイオウ</t>
    </rPh>
    <rPh sb="113" eb="115">
      <t>ジョウキョウ</t>
    </rPh>
    <rPh sb="116" eb="117">
      <t>カン</t>
    </rPh>
    <rPh sb="119" eb="121">
      <t>チョウサ</t>
    </rPh>
    <rPh sb="121" eb="123">
      <t>ケッカ</t>
    </rPh>
    <rPh sb="126" eb="129">
      <t>ホッカイドウ</t>
    </rPh>
    <rPh sb="130" eb="132">
      <t>ケイサツ</t>
    </rPh>
    <rPh sb="135" eb="137">
      <t>レンラク</t>
    </rPh>
    <rPh sb="138" eb="140">
      <t>ワリアイ</t>
    </rPh>
    <rPh sb="141" eb="142">
      <t>ト</t>
    </rPh>
    <rPh sb="143" eb="144">
      <t>ヌ</t>
    </rPh>
    <rPh sb="146" eb="147">
      <t>オオ</t>
    </rPh>
    <rPh sb="156" eb="157">
      <t>トイ</t>
    </rPh>
    <rPh sb="159" eb="161">
      <t>ケッカ</t>
    </rPh>
    <rPh sb="164" eb="166">
      <t>ケイコウ</t>
    </rPh>
    <rPh sb="167" eb="169">
      <t>イッチ</t>
    </rPh>
    <phoneticPr fontId="1"/>
  </si>
  <si>
    <t>関係者と連携し、経過を見守り、必要に応じて対応していく（４）</t>
    <rPh sb="0" eb="3">
      <t>カンケイシャ</t>
    </rPh>
    <rPh sb="4" eb="6">
      <t>レンケイ</t>
    </rPh>
    <rPh sb="8" eb="10">
      <t>ケイカ</t>
    </rPh>
    <rPh sb="11" eb="13">
      <t>ミマモ</t>
    </rPh>
    <rPh sb="15" eb="17">
      <t>ヒツヨウ</t>
    </rPh>
    <rPh sb="18" eb="19">
      <t>オウ</t>
    </rPh>
    <rPh sb="21" eb="23">
      <t>タイオウ</t>
    </rPh>
    <phoneticPr fontId="1"/>
  </si>
  <si>
    <t>事業所、ケアマネ等に聴取。他実施機関に通知等（４）</t>
    <rPh sb="16" eb="18">
      <t>キカン</t>
    </rPh>
    <rPh sb="19" eb="21">
      <t>ツウチ</t>
    </rPh>
    <phoneticPr fontId="1"/>
  </si>
  <si>
    <t>学校と協力・直接道に相談をした・通報を受理した時には、該当者は転出していたため、転出先に(電話で）引き継ぎを行った。</t>
    <phoneticPr fontId="1"/>
  </si>
  <si>
    <t>特に行わなかった（17）・回答なし</t>
    <phoneticPr fontId="1"/>
  </si>
  <si>
    <t>※関係機関同士での情報交換や連絡・相談に類するものが④その他の回答のうち43件（68%）に上っている。</t>
    <phoneticPr fontId="1"/>
  </si>
  <si>
    <t>関係機関同士の情報交換や連絡・相談に類する回答（４３）</t>
    <rPh sb="0" eb="2">
      <t>カンケイ</t>
    </rPh>
    <rPh sb="2" eb="4">
      <t>キカン</t>
    </rPh>
    <rPh sb="4" eb="6">
      <t>ドウシ</t>
    </rPh>
    <rPh sb="7" eb="9">
      <t>ジョウホウ</t>
    </rPh>
    <rPh sb="9" eb="11">
      <t>コウカン</t>
    </rPh>
    <rPh sb="12" eb="14">
      <t>レンラク</t>
    </rPh>
    <rPh sb="15" eb="17">
      <t>ソウダン</t>
    </rPh>
    <rPh sb="18" eb="19">
      <t>ルイ</t>
    </rPh>
    <rPh sb="21" eb="23">
      <t>カイトウ</t>
    </rPh>
    <phoneticPr fontId="1"/>
  </si>
  <si>
    <t>※問７とも関係するが、警察が相談・通報者としても最も割合が高い。</t>
    <rPh sb="1" eb="2">
      <t>トイ</t>
    </rPh>
    <rPh sb="5" eb="7">
      <t>カンケイ</t>
    </rPh>
    <rPh sb="11" eb="13">
      <t>ケイサツ</t>
    </rPh>
    <rPh sb="14" eb="16">
      <t>ソウダン</t>
    </rPh>
    <rPh sb="17" eb="19">
      <t>ツウホウ</t>
    </rPh>
    <rPh sb="19" eb="20">
      <t>シャ</t>
    </rPh>
    <rPh sb="24" eb="25">
      <t>モット</t>
    </rPh>
    <rPh sb="26" eb="28">
      <t>ワリアイ</t>
    </rPh>
    <rPh sb="29" eb="30">
      <t>タカ</t>
    </rPh>
    <phoneticPr fontId="1"/>
  </si>
  <si>
    <t>※加害者の中では夫と支援者が特に多い。両者で65人となり加害者総数のうち55.5％を占める。</t>
    <rPh sb="1" eb="4">
      <t>カガイシャ</t>
    </rPh>
    <rPh sb="5" eb="6">
      <t>ナカ</t>
    </rPh>
    <rPh sb="8" eb="9">
      <t>オット</t>
    </rPh>
    <rPh sb="10" eb="13">
      <t>シエンシャ</t>
    </rPh>
    <rPh sb="14" eb="15">
      <t>トク</t>
    </rPh>
    <rPh sb="16" eb="17">
      <t>オオ</t>
    </rPh>
    <rPh sb="19" eb="21">
      <t>リョウシャ</t>
    </rPh>
    <rPh sb="24" eb="25">
      <t>ニン</t>
    </rPh>
    <rPh sb="28" eb="31">
      <t>カガイシャ</t>
    </rPh>
    <rPh sb="31" eb="33">
      <t>ソウスウ</t>
    </rPh>
    <rPh sb="42" eb="43">
      <t>シ</t>
    </rPh>
    <phoneticPr fontId="1"/>
  </si>
  <si>
    <t>※この問１０～１７は、本来虐待と認定された案件についてのみ回答するものだが、一部の虐待防止センターの中に虐待と認定しない案件も含めて回答したところがあり、データを分けることが出来なかったため、そのまま集計した。</t>
    <rPh sb="3" eb="4">
      <t>トイ</t>
    </rPh>
    <rPh sb="11" eb="13">
      <t>ホンライ</t>
    </rPh>
    <rPh sb="13" eb="15">
      <t>ギャクタイ</t>
    </rPh>
    <rPh sb="16" eb="18">
      <t>ニンテイ</t>
    </rPh>
    <rPh sb="21" eb="23">
      <t>アンケン</t>
    </rPh>
    <rPh sb="29" eb="31">
      <t>カイトウ</t>
    </rPh>
    <rPh sb="38" eb="40">
      <t>イチブ</t>
    </rPh>
    <rPh sb="41" eb="43">
      <t>ギャクタイ</t>
    </rPh>
    <rPh sb="43" eb="45">
      <t>ボウシ</t>
    </rPh>
    <rPh sb="50" eb="51">
      <t>ナカ</t>
    </rPh>
    <rPh sb="52" eb="54">
      <t>ギャクタイ</t>
    </rPh>
    <rPh sb="55" eb="57">
      <t>ニンテイ</t>
    </rPh>
    <rPh sb="60" eb="62">
      <t>アンケン</t>
    </rPh>
    <rPh sb="63" eb="64">
      <t>フク</t>
    </rPh>
    <rPh sb="66" eb="68">
      <t>カイトウ</t>
    </rPh>
    <rPh sb="81" eb="82">
      <t>ワ</t>
    </rPh>
    <rPh sb="87" eb="89">
      <t>デキ</t>
    </rPh>
    <rPh sb="100" eb="102">
      <t>シュウケイ</t>
    </rPh>
    <phoneticPr fontId="1"/>
  </si>
  <si>
    <t>※対応期間のうち３ヶ月以内で終了したのが100件（全体の88.5%）を占めている。</t>
    <rPh sb="1" eb="3">
      <t>タイオウ</t>
    </rPh>
    <rPh sb="3" eb="5">
      <t>キカン</t>
    </rPh>
    <rPh sb="10" eb="11">
      <t>ゲツ</t>
    </rPh>
    <rPh sb="11" eb="13">
      <t>イナイ</t>
    </rPh>
    <rPh sb="14" eb="16">
      <t>シュウリョウ</t>
    </rPh>
    <rPh sb="23" eb="24">
      <t>ケン</t>
    </rPh>
    <rPh sb="25" eb="27">
      <t>ゼンタイ</t>
    </rPh>
    <rPh sb="35" eb="36">
      <t>シ</t>
    </rPh>
    <phoneticPr fontId="1"/>
  </si>
  <si>
    <t>※問２０では24の選択肢の中で最も重要と考える3つを選んでもらうようにしていたが、９市町村の虐待防止センターが３つより多く選択していた。しかし、その中のどれがより重要な３つかは判別出来なかったのでそのまま集計した。</t>
    <rPh sb="1" eb="2">
      <t>トイ</t>
    </rPh>
    <rPh sb="9" eb="12">
      <t>センタクシ</t>
    </rPh>
    <rPh sb="13" eb="14">
      <t>ナカ</t>
    </rPh>
    <rPh sb="15" eb="16">
      <t>モット</t>
    </rPh>
    <rPh sb="17" eb="19">
      <t>ジュウヨウ</t>
    </rPh>
    <rPh sb="20" eb="21">
      <t>カンガ</t>
    </rPh>
    <rPh sb="26" eb="27">
      <t>エラ</t>
    </rPh>
    <rPh sb="42" eb="45">
      <t>シチョウソン</t>
    </rPh>
    <rPh sb="46" eb="48">
      <t>ギャクタイ</t>
    </rPh>
    <rPh sb="48" eb="50">
      <t>ボウシ</t>
    </rPh>
    <rPh sb="59" eb="60">
      <t>オオ</t>
    </rPh>
    <rPh sb="61" eb="63">
      <t>センタク</t>
    </rPh>
    <rPh sb="74" eb="75">
      <t>ナカ</t>
    </rPh>
    <rPh sb="81" eb="83">
      <t>ジュウヨウ</t>
    </rPh>
    <rPh sb="88" eb="90">
      <t>ハンベツ</t>
    </rPh>
    <rPh sb="90" eb="92">
      <t>デキ</t>
    </rPh>
    <rPh sb="102" eb="104">
      <t>シュウケイ</t>
    </rPh>
    <phoneticPr fontId="1"/>
  </si>
  <si>
    <t>合　計</t>
    <rPh sb="0" eb="1">
      <t>ア</t>
    </rPh>
    <rPh sb="2" eb="3">
      <t>ケイ</t>
    </rPh>
    <phoneticPr fontId="1"/>
  </si>
  <si>
    <t>広報等で周知しているが、障がい者当事者にわかるような周知は不十分。</t>
    <rPh sb="0" eb="2">
      <t>コウホウ</t>
    </rPh>
    <rPh sb="2" eb="3">
      <t>トウ</t>
    </rPh>
    <rPh sb="4" eb="6">
      <t>シュウチ</t>
    </rPh>
    <rPh sb="12" eb="13">
      <t>ショウ</t>
    </rPh>
    <rPh sb="15" eb="16">
      <t>シャ</t>
    </rPh>
    <rPh sb="16" eb="19">
      <t>トウジシャ</t>
    </rPh>
    <rPh sb="26" eb="28">
      <t>シュウチ</t>
    </rPh>
    <rPh sb="29" eb="32">
      <t>フジュウブン</t>
    </rPh>
    <phoneticPr fontId="17"/>
  </si>
  <si>
    <t>窓口があることを理解しているか不明。</t>
    <rPh sb="0" eb="2">
      <t>マドグチ</t>
    </rPh>
    <rPh sb="8" eb="10">
      <t>リカイ</t>
    </rPh>
    <rPh sb="15" eb="17">
      <t>フメイ</t>
    </rPh>
    <phoneticPr fontId="17"/>
  </si>
  <si>
    <t>権利擁護全般に関して社会福祉士が必要と考える。</t>
    <rPh sb="0" eb="2">
      <t>ケンリ</t>
    </rPh>
    <rPh sb="2" eb="4">
      <t>ヨウゴ</t>
    </rPh>
    <rPh sb="4" eb="6">
      <t>ゼンパン</t>
    </rPh>
    <rPh sb="7" eb="8">
      <t>カン</t>
    </rPh>
    <rPh sb="10" eb="12">
      <t>シャカイ</t>
    </rPh>
    <rPh sb="12" eb="14">
      <t>フクシ</t>
    </rPh>
    <rPh sb="14" eb="15">
      <t>シ</t>
    </rPh>
    <rPh sb="16" eb="18">
      <t>ヒツヨウ</t>
    </rPh>
    <rPh sb="19" eb="20">
      <t>カンガ</t>
    </rPh>
    <phoneticPr fontId="17"/>
  </si>
  <si>
    <t>センター担当者が事務職であるため対応が困難である。</t>
    <rPh sb="4" eb="7">
      <t>タントウシャ</t>
    </rPh>
    <rPh sb="8" eb="10">
      <t>ジム</t>
    </rPh>
    <rPh sb="10" eb="11">
      <t>ショク</t>
    </rPh>
    <rPh sb="16" eb="18">
      <t>タイオウ</t>
    </rPh>
    <rPh sb="19" eb="21">
      <t>コンナン</t>
    </rPh>
    <phoneticPr fontId="17"/>
  </si>
  <si>
    <t>※全ての市町村の虐待防止センターの開設年月日は2012（平成24）年10月1日で統一されるはずだが、不正確な回答が全体の4分の1に上った。また虐待防止センターを開設していないと回答したものも1つあった。これ以外に開設していないため回答出来ないとして無回答で調査票を返送してきたものもあった（結果は集計から除外した）。</t>
    <rPh sb="1" eb="2">
      <t>スベ</t>
    </rPh>
    <rPh sb="4" eb="7">
      <t>シチョウソン</t>
    </rPh>
    <rPh sb="8" eb="12">
      <t>ギャクタイボウシ</t>
    </rPh>
    <rPh sb="17" eb="19">
      <t>カイセツ</t>
    </rPh>
    <rPh sb="19" eb="22">
      <t>ネンガッピ</t>
    </rPh>
    <rPh sb="28" eb="30">
      <t>ヘイセイ</t>
    </rPh>
    <rPh sb="33" eb="34">
      <t>ネン</t>
    </rPh>
    <rPh sb="36" eb="37">
      <t>ガツ</t>
    </rPh>
    <rPh sb="38" eb="39">
      <t>ニチ</t>
    </rPh>
    <rPh sb="40" eb="42">
      <t>トウイツ</t>
    </rPh>
    <rPh sb="50" eb="53">
      <t>フセイカク</t>
    </rPh>
    <rPh sb="54" eb="56">
      <t>カイトウ</t>
    </rPh>
    <rPh sb="57" eb="59">
      <t>ゼンタイ</t>
    </rPh>
    <rPh sb="61" eb="62">
      <t>ブン</t>
    </rPh>
    <rPh sb="65" eb="66">
      <t>ノボ</t>
    </rPh>
    <rPh sb="71" eb="73">
      <t>ギャクタイ</t>
    </rPh>
    <rPh sb="73" eb="75">
      <t>ボウシ</t>
    </rPh>
    <rPh sb="80" eb="82">
      <t>カイセツ</t>
    </rPh>
    <rPh sb="88" eb="90">
      <t>カイトウ</t>
    </rPh>
    <rPh sb="103" eb="105">
      <t>イガイ</t>
    </rPh>
    <rPh sb="106" eb="108">
      <t>カイセツ</t>
    </rPh>
    <rPh sb="115" eb="117">
      <t>カイトウ</t>
    </rPh>
    <rPh sb="117" eb="119">
      <t>デキ</t>
    </rPh>
    <rPh sb="124" eb="125">
      <t>ム</t>
    </rPh>
    <rPh sb="125" eb="127">
      <t>カイトウ</t>
    </rPh>
    <rPh sb="128" eb="131">
      <t>チョウサヒョウ</t>
    </rPh>
    <rPh sb="132" eb="134">
      <t>ヘンソウ</t>
    </rPh>
    <rPh sb="145" eb="147">
      <t>ケッカ</t>
    </rPh>
    <rPh sb="148" eb="150">
      <t>シュウケイ</t>
    </rPh>
    <rPh sb="152" eb="154">
      <t>ジョガイ</t>
    </rPh>
    <phoneticPr fontId="1"/>
  </si>
  <si>
    <t>専門職の職員の確保が困難。</t>
    <rPh sb="0" eb="2">
      <t>センモン</t>
    </rPh>
    <rPh sb="2" eb="3">
      <t>ショク</t>
    </rPh>
    <rPh sb="4" eb="6">
      <t>ショクイン</t>
    </rPh>
    <rPh sb="7" eb="9">
      <t>カクホ</t>
    </rPh>
    <rPh sb="10" eb="12">
      <t>コンナン</t>
    </rPh>
    <phoneticPr fontId="17"/>
  </si>
  <si>
    <t>虐待個々の事案の処遇はマニュアル通りにはいかないもので、その都度判断を求められることが多いため。</t>
    <rPh sb="0" eb="2">
      <t>ギャクタイ</t>
    </rPh>
    <rPh sb="2" eb="4">
      <t>ココ</t>
    </rPh>
    <rPh sb="5" eb="7">
      <t>ジアン</t>
    </rPh>
    <rPh sb="8" eb="10">
      <t>ショグウ</t>
    </rPh>
    <rPh sb="16" eb="17">
      <t>トオ</t>
    </rPh>
    <rPh sb="30" eb="32">
      <t>ツド</t>
    </rPh>
    <rPh sb="32" eb="34">
      <t>ハンダン</t>
    </rPh>
    <rPh sb="35" eb="36">
      <t>モト</t>
    </rPh>
    <rPh sb="43" eb="44">
      <t>オオ</t>
    </rPh>
    <phoneticPr fontId="17"/>
  </si>
  <si>
    <t>事例も無く、相談があった時の対応方法も定められていない。</t>
    <rPh sb="0" eb="2">
      <t>ジレイ</t>
    </rPh>
    <rPh sb="3" eb="4">
      <t>ナ</t>
    </rPh>
    <rPh sb="6" eb="8">
      <t>ソウダン</t>
    </rPh>
    <rPh sb="12" eb="13">
      <t>トキ</t>
    </rPh>
    <rPh sb="14" eb="16">
      <t>タイオウ</t>
    </rPh>
    <rPh sb="16" eb="18">
      <t>ホウホウ</t>
    </rPh>
    <rPh sb="19" eb="20">
      <t>サダ</t>
    </rPh>
    <phoneticPr fontId="17"/>
  </si>
  <si>
    <t>実際に事案が発生したときの対応が明確化されていない。</t>
    <phoneticPr fontId="17"/>
  </si>
  <si>
    <t>専門職の配置まではできないため、事務職員が対応にあたることになるが、専門知識を有する者がなく、スキルＵＰは必須。</t>
    <rPh sb="0" eb="2">
      <t>センモン</t>
    </rPh>
    <rPh sb="2" eb="3">
      <t>ショク</t>
    </rPh>
    <rPh sb="4" eb="6">
      <t>ハイチ</t>
    </rPh>
    <rPh sb="16" eb="18">
      <t>ジム</t>
    </rPh>
    <rPh sb="18" eb="20">
      <t>ショクイン</t>
    </rPh>
    <rPh sb="21" eb="23">
      <t>タイオウ</t>
    </rPh>
    <rPh sb="34" eb="36">
      <t>センモン</t>
    </rPh>
    <rPh sb="36" eb="38">
      <t>チシキ</t>
    </rPh>
    <rPh sb="39" eb="40">
      <t>ユウ</t>
    </rPh>
    <rPh sb="42" eb="43">
      <t>モノ</t>
    </rPh>
    <rPh sb="53" eb="55">
      <t>ヒッス</t>
    </rPh>
    <phoneticPr fontId="17"/>
  </si>
  <si>
    <t>パンフレットの作成や広報紙で啓発活動に取り組んでいるが、まだまだ不十分であると感じている。今後の啓発の方法が課題。</t>
    <rPh sb="7" eb="9">
      <t>サクセイ</t>
    </rPh>
    <rPh sb="10" eb="13">
      <t>コウホウシ</t>
    </rPh>
    <rPh sb="14" eb="16">
      <t>ケイハツ</t>
    </rPh>
    <rPh sb="16" eb="18">
      <t>カツドウ</t>
    </rPh>
    <rPh sb="19" eb="20">
      <t>ト</t>
    </rPh>
    <rPh sb="21" eb="22">
      <t>ク</t>
    </rPh>
    <rPh sb="32" eb="35">
      <t>フジュウブン</t>
    </rPh>
    <rPh sb="39" eb="40">
      <t>カン</t>
    </rPh>
    <rPh sb="45" eb="47">
      <t>コンゴ</t>
    </rPh>
    <rPh sb="48" eb="50">
      <t>ケイハツ</t>
    </rPh>
    <rPh sb="51" eb="53">
      <t>ホウホウ</t>
    </rPh>
    <rPh sb="54" eb="56">
      <t>カダイ</t>
    </rPh>
    <phoneticPr fontId="17"/>
  </si>
  <si>
    <t>障害者に特化した虐待防止の啓発不足を感じている。</t>
    <rPh sb="0" eb="3">
      <t>ショウガイシャ</t>
    </rPh>
    <rPh sb="4" eb="6">
      <t>トッカ</t>
    </rPh>
    <rPh sb="8" eb="10">
      <t>ギャクタイ</t>
    </rPh>
    <rPh sb="10" eb="12">
      <t>ボウシ</t>
    </rPh>
    <rPh sb="13" eb="15">
      <t>ケイハツ</t>
    </rPh>
    <rPh sb="15" eb="17">
      <t>フソク</t>
    </rPh>
    <rPh sb="18" eb="19">
      <t>カン</t>
    </rPh>
    <phoneticPr fontId="17"/>
  </si>
  <si>
    <t>パンフレット等の配布や講演会の開催を行っても一部の当事者や市民が興味を示すが、市民全体には意識が浸透しない。</t>
    <rPh sb="6" eb="7">
      <t>トウ</t>
    </rPh>
    <rPh sb="8" eb="10">
      <t>ハイフ</t>
    </rPh>
    <rPh sb="11" eb="14">
      <t>コウエンカイ</t>
    </rPh>
    <rPh sb="15" eb="17">
      <t>カイサイ</t>
    </rPh>
    <rPh sb="18" eb="19">
      <t>オコナ</t>
    </rPh>
    <rPh sb="22" eb="24">
      <t>イチブ</t>
    </rPh>
    <rPh sb="25" eb="28">
      <t>トウジシャ</t>
    </rPh>
    <rPh sb="29" eb="31">
      <t>シミン</t>
    </rPh>
    <rPh sb="32" eb="34">
      <t>キョウミ</t>
    </rPh>
    <rPh sb="35" eb="36">
      <t>シメ</t>
    </rPh>
    <rPh sb="39" eb="41">
      <t>シミン</t>
    </rPh>
    <rPh sb="41" eb="43">
      <t>ゼンタイ</t>
    </rPh>
    <rPh sb="45" eb="47">
      <t>イシキ</t>
    </rPh>
    <rPh sb="48" eb="50">
      <t>シントウ</t>
    </rPh>
    <phoneticPr fontId="17"/>
  </si>
  <si>
    <t>施設にお世話になっているから、しつけだからと思っているケースが多く存在し、虐待との認識がほとんどない。</t>
    <rPh sb="0" eb="2">
      <t>シセツ</t>
    </rPh>
    <rPh sb="4" eb="6">
      <t>セワ</t>
    </rPh>
    <rPh sb="22" eb="23">
      <t>オモ</t>
    </rPh>
    <rPh sb="31" eb="32">
      <t>オオ</t>
    </rPh>
    <rPh sb="33" eb="35">
      <t>ソンザイ</t>
    </rPh>
    <rPh sb="37" eb="39">
      <t>ギャクタイ</t>
    </rPh>
    <rPh sb="41" eb="43">
      <t>ニンシキ</t>
    </rPh>
    <phoneticPr fontId="17"/>
  </si>
  <si>
    <t>マニュアル作成。</t>
    <phoneticPr fontId="3"/>
  </si>
  <si>
    <t>事例はないが、扶養義務者等の高齢化等により成年後見制度と利用される方が増えると思われるが体制づくりが課題。</t>
    <rPh sb="0" eb="2">
      <t>ジレイ</t>
    </rPh>
    <rPh sb="7" eb="9">
      <t>フヨウ</t>
    </rPh>
    <rPh sb="9" eb="12">
      <t>ギムシャ</t>
    </rPh>
    <rPh sb="12" eb="13">
      <t>トウ</t>
    </rPh>
    <rPh sb="14" eb="17">
      <t>コウレイカ</t>
    </rPh>
    <rPh sb="17" eb="18">
      <t>トウ</t>
    </rPh>
    <rPh sb="21" eb="23">
      <t>セイネン</t>
    </rPh>
    <rPh sb="23" eb="25">
      <t>コウケン</t>
    </rPh>
    <rPh sb="25" eb="27">
      <t>セイド</t>
    </rPh>
    <rPh sb="28" eb="30">
      <t>リヨウ</t>
    </rPh>
    <rPh sb="33" eb="34">
      <t>ホウ</t>
    </rPh>
    <rPh sb="35" eb="36">
      <t>フ</t>
    </rPh>
    <rPh sb="39" eb="40">
      <t>オモ</t>
    </rPh>
    <rPh sb="44" eb="46">
      <t>タイセイ</t>
    </rPh>
    <rPh sb="50" eb="52">
      <t>カダイ</t>
    </rPh>
    <phoneticPr fontId="17"/>
  </si>
  <si>
    <t>分離措置する場合一時保護する施設等の早急な対応が困難な場合がある。</t>
    <rPh sb="0" eb="2">
      <t>ブンリ</t>
    </rPh>
    <rPh sb="2" eb="4">
      <t>ソチ</t>
    </rPh>
    <rPh sb="6" eb="8">
      <t>バアイ</t>
    </rPh>
    <rPh sb="8" eb="10">
      <t>イチジ</t>
    </rPh>
    <rPh sb="10" eb="12">
      <t>ホゴ</t>
    </rPh>
    <rPh sb="14" eb="16">
      <t>シセツ</t>
    </rPh>
    <rPh sb="16" eb="17">
      <t>トウ</t>
    </rPh>
    <rPh sb="18" eb="20">
      <t>ソウキュウ</t>
    </rPh>
    <rPh sb="21" eb="23">
      <t>タイオウ</t>
    </rPh>
    <rPh sb="24" eb="26">
      <t>コンナン</t>
    </rPh>
    <rPh sb="27" eb="29">
      <t>バアイ</t>
    </rPh>
    <phoneticPr fontId="17"/>
  </si>
  <si>
    <t>一時的に避難し、生活させる施設がない。</t>
    <rPh sb="0" eb="3">
      <t>イチジテキ</t>
    </rPh>
    <rPh sb="4" eb="6">
      <t>ヒナン</t>
    </rPh>
    <rPh sb="8" eb="10">
      <t>セイカツ</t>
    </rPh>
    <rPh sb="13" eb="15">
      <t>シセツ</t>
    </rPh>
    <phoneticPr fontId="17"/>
  </si>
  <si>
    <t>通報を受理後も個別ケースとして支援が続いていくこと（マンパワーの問題を含む）。</t>
    <rPh sb="0" eb="2">
      <t>ツウホウ</t>
    </rPh>
    <rPh sb="3" eb="5">
      <t>ジュリ</t>
    </rPh>
    <rPh sb="5" eb="6">
      <t>ゴ</t>
    </rPh>
    <rPh sb="7" eb="9">
      <t>コベツ</t>
    </rPh>
    <rPh sb="15" eb="17">
      <t>シエン</t>
    </rPh>
    <rPh sb="18" eb="19">
      <t>ツヅ</t>
    </rPh>
    <rPh sb="32" eb="34">
      <t>モンダイ</t>
    </rPh>
    <rPh sb="35" eb="36">
      <t>フク</t>
    </rPh>
    <phoneticPr fontId="17"/>
  </si>
  <si>
    <t>知的障害者と母親との関係が多いが、経済的虐待（年金の搾取）ではないか、との周りからの通報ケースで本人に確認すると、自ら管理している或いは質問に押し黙ったままなどのため、確認できないケースがある。関係者から聴取すると、これらは、本人が母親等の事が大好きで、不利なことを言わない傾向があるとの事で、対応に苦慮することがある（年金搾取については、母親等は当然否定する）。</t>
    <rPh sb="0" eb="2">
      <t>チテキ</t>
    </rPh>
    <rPh sb="2" eb="5">
      <t>ショウガイシャ</t>
    </rPh>
    <rPh sb="6" eb="8">
      <t>ハハオヤ</t>
    </rPh>
    <rPh sb="10" eb="12">
      <t>カンケイ</t>
    </rPh>
    <rPh sb="13" eb="14">
      <t>オオ</t>
    </rPh>
    <rPh sb="17" eb="20">
      <t>ケイザイテキ</t>
    </rPh>
    <rPh sb="20" eb="22">
      <t>ギャクタイ</t>
    </rPh>
    <rPh sb="23" eb="25">
      <t>ネンキン</t>
    </rPh>
    <rPh sb="26" eb="28">
      <t>サクシュ</t>
    </rPh>
    <rPh sb="37" eb="38">
      <t>マワ</t>
    </rPh>
    <rPh sb="42" eb="44">
      <t>ツウホウ</t>
    </rPh>
    <rPh sb="48" eb="50">
      <t>ホンニン</t>
    </rPh>
    <rPh sb="51" eb="53">
      <t>カクニン</t>
    </rPh>
    <rPh sb="57" eb="58">
      <t>ミズカ</t>
    </rPh>
    <rPh sb="59" eb="61">
      <t>カンリ</t>
    </rPh>
    <rPh sb="65" eb="66">
      <t>アル</t>
    </rPh>
    <rPh sb="68" eb="70">
      <t>シツモン</t>
    </rPh>
    <rPh sb="71" eb="72">
      <t>オ</t>
    </rPh>
    <rPh sb="73" eb="74">
      <t>ダマ</t>
    </rPh>
    <rPh sb="84" eb="86">
      <t>カクニン</t>
    </rPh>
    <rPh sb="97" eb="100">
      <t>カンケイシャ</t>
    </rPh>
    <rPh sb="102" eb="104">
      <t>チョウシュ</t>
    </rPh>
    <rPh sb="113" eb="115">
      <t>ホンニン</t>
    </rPh>
    <rPh sb="116" eb="118">
      <t>ハハオヤ</t>
    </rPh>
    <rPh sb="118" eb="119">
      <t>トウ</t>
    </rPh>
    <rPh sb="120" eb="121">
      <t>コト</t>
    </rPh>
    <rPh sb="122" eb="124">
      <t>ダイス</t>
    </rPh>
    <rPh sb="127" eb="129">
      <t>フリ</t>
    </rPh>
    <rPh sb="133" eb="134">
      <t>イ</t>
    </rPh>
    <rPh sb="137" eb="139">
      <t>ケイコウ</t>
    </rPh>
    <rPh sb="144" eb="145">
      <t>コト</t>
    </rPh>
    <rPh sb="147" eb="149">
      <t>タイオウ</t>
    </rPh>
    <rPh sb="150" eb="152">
      <t>クリョ</t>
    </rPh>
    <rPh sb="160" eb="162">
      <t>ネンキン</t>
    </rPh>
    <rPh sb="162" eb="164">
      <t>サクシュ</t>
    </rPh>
    <rPh sb="170" eb="172">
      <t>ハハオヤ</t>
    </rPh>
    <rPh sb="172" eb="173">
      <t>トウ</t>
    </rPh>
    <rPh sb="174" eb="176">
      <t>トウゼン</t>
    </rPh>
    <rPh sb="176" eb="178">
      <t>ヒテイ</t>
    </rPh>
    <phoneticPr fontId="17"/>
  </si>
  <si>
    <t>障がいの特性に配慮したパンフレットなどの周知の仕方等、工夫が必要と感じている。</t>
    <rPh sb="0" eb="1">
      <t>ショウ</t>
    </rPh>
    <rPh sb="4" eb="6">
      <t>トクセイ</t>
    </rPh>
    <rPh sb="7" eb="9">
      <t>ハイリョ</t>
    </rPh>
    <rPh sb="20" eb="22">
      <t>シュウチ</t>
    </rPh>
    <rPh sb="23" eb="25">
      <t>シカタ</t>
    </rPh>
    <rPh sb="25" eb="26">
      <t>トウ</t>
    </rPh>
    <rPh sb="27" eb="29">
      <t>クフウ</t>
    </rPh>
    <rPh sb="30" eb="32">
      <t>ヒツヨウ</t>
    </rPh>
    <rPh sb="33" eb="34">
      <t>カン</t>
    </rPh>
    <phoneticPr fontId="17"/>
  </si>
  <si>
    <t>障がい者本人や家族が虐待であるという認識や理解ができないため困難。</t>
    <rPh sb="0" eb="1">
      <t>ショウ</t>
    </rPh>
    <rPh sb="3" eb="4">
      <t>シャ</t>
    </rPh>
    <rPh sb="4" eb="6">
      <t>ホンニン</t>
    </rPh>
    <rPh sb="7" eb="9">
      <t>カゾク</t>
    </rPh>
    <rPh sb="10" eb="12">
      <t>ギャクタイ</t>
    </rPh>
    <rPh sb="18" eb="20">
      <t>ニンシキ</t>
    </rPh>
    <rPh sb="21" eb="23">
      <t>リカイ</t>
    </rPh>
    <rPh sb="30" eb="32">
      <t>コンナン</t>
    </rPh>
    <phoneticPr fontId="17"/>
  </si>
  <si>
    <t>加害者、被害者ともに虐待の認識や理解がないと虐待防止センターが設置されても何も機能を果たさないと感じるため。</t>
    <rPh sb="0" eb="3">
      <t>カガイシャ</t>
    </rPh>
    <rPh sb="4" eb="7">
      <t>ヒガイシャ</t>
    </rPh>
    <rPh sb="10" eb="12">
      <t>ギャクタイ</t>
    </rPh>
    <rPh sb="13" eb="15">
      <t>ニンシキ</t>
    </rPh>
    <rPh sb="16" eb="18">
      <t>リカイ</t>
    </rPh>
    <rPh sb="22" eb="24">
      <t>ギャクタイ</t>
    </rPh>
    <rPh sb="24" eb="26">
      <t>ボウシ</t>
    </rPh>
    <rPh sb="31" eb="33">
      <t>セッチ</t>
    </rPh>
    <rPh sb="37" eb="38">
      <t>ナニ</t>
    </rPh>
    <rPh sb="39" eb="41">
      <t>キノウ</t>
    </rPh>
    <rPh sb="42" eb="43">
      <t>ハ</t>
    </rPh>
    <rPh sb="48" eb="49">
      <t>カン</t>
    </rPh>
    <phoneticPr fontId="17"/>
  </si>
  <si>
    <t>事例数が少ないため、氷山の一角なのかは、当事者でなければ解らない。</t>
    <rPh sb="0" eb="2">
      <t>ジレイ</t>
    </rPh>
    <rPh sb="2" eb="3">
      <t>スウ</t>
    </rPh>
    <rPh sb="4" eb="5">
      <t>スク</t>
    </rPh>
    <rPh sb="10" eb="12">
      <t>ヒョウザン</t>
    </rPh>
    <rPh sb="13" eb="15">
      <t>イッカク</t>
    </rPh>
    <rPh sb="20" eb="23">
      <t>トウジシャ</t>
    </rPh>
    <rPh sb="28" eb="29">
      <t>ワカ</t>
    </rPh>
    <phoneticPr fontId="17"/>
  </si>
  <si>
    <t>家族という共同体の中で、どう本人の自立・権利を認め尊重していくかという議論はまだ不十分。</t>
    <rPh sb="0" eb="2">
      <t>カゾク</t>
    </rPh>
    <rPh sb="5" eb="8">
      <t>キョウドウタイ</t>
    </rPh>
    <rPh sb="9" eb="10">
      <t>ナカ</t>
    </rPh>
    <rPh sb="14" eb="16">
      <t>ホンニン</t>
    </rPh>
    <rPh sb="17" eb="19">
      <t>ジリツ</t>
    </rPh>
    <rPh sb="20" eb="22">
      <t>ケンリ</t>
    </rPh>
    <rPh sb="23" eb="24">
      <t>ミト</t>
    </rPh>
    <rPh sb="25" eb="27">
      <t>ソンチョウ</t>
    </rPh>
    <rPh sb="35" eb="37">
      <t>ギロン</t>
    </rPh>
    <rPh sb="40" eb="43">
      <t>フジュウブン</t>
    </rPh>
    <phoneticPr fontId="17"/>
  </si>
  <si>
    <t>特に経済的虐待の対応に関して、判断が難しい。</t>
    <phoneticPr fontId="17"/>
  </si>
  <si>
    <t>一般事業からの福祉への参加や、古い認識を持った事業所が多く存在し、人権侵害、トラブルの認識がまだ足りないと思われる。</t>
    <rPh sb="0" eb="2">
      <t>イッパン</t>
    </rPh>
    <rPh sb="2" eb="4">
      <t>ジギョウ</t>
    </rPh>
    <rPh sb="7" eb="9">
      <t>フクシ</t>
    </rPh>
    <rPh sb="11" eb="13">
      <t>サンカ</t>
    </rPh>
    <rPh sb="15" eb="16">
      <t>フル</t>
    </rPh>
    <rPh sb="17" eb="19">
      <t>ニンシキ</t>
    </rPh>
    <rPh sb="20" eb="21">
      <t>モ</t>
    </rPh>
    <rPh sb="23" eb="26">
      <t>ジギョウショ</t>
    </rPh>
    <rPh sb="27" eb="28">
      <t>オオ</t>
    </rPh>
    <rPh sb="29" eb="31">
      <t>ソンザイ</t>
    </rPh>
    <rPh sb="33" eb="35">
      <t>ジンケン</t>
    </rPh>
    <rPh sb="35" eb="37">
      <t>シンガイ</t>
    </rPh>
    <rPh sb="43" eb="45">
      <t>ニンシキ</t>
    </rPh>
    <rPh sb="48" eb="49">
      <t>タ</t>
    </rPh>
    <rPh sb="53" eb="54">
      <t>オモ</t>
    </rPh>
    <phoneticPr fontId="17"/>
  </si>
  <si>
    <t>センターの要綱等が未整備。</t>
    <phoneticPr fontId="3"/>
  </si>
  <si>
    <r>
      <t>※また、対応件数の多い一部の虐待防止センターの回答で数字が正確には入っていなかった。これらの回答が正確にされていれば、数字は大幅に変化している可能性がある。ある</t>
    </r>
    <r>
      <rPr>
        <sz val="11"/>
        <rFont val="ＭＳ Ｐゴシック"/>
        <family val="3"/>
        <charset val="128"/>
      </rPr>
      <t>虐待防止センターは独自の配置基準を尋ねられたと勘違いしたようで、配置された実人数が記入されていなかった。また、ある虐待防止センターは事務職員が1名のみ配置という回答だった。恐らく他の部門との兼</t>
    </r>
    <r>
      <rPr>
        <sz val="11"/>
        <color theme="1"/>
        <rFont val="ＭＳ Ｐゴシック"/>
        <family val="3"/>
        <charset val="128"/>
        <scheme val="minor"/>
      </rPr>
      <t>務で働いている職員がいると思うが、回答ではそのことには触れられていなかった。</t>
    </r>
    <rPh sb="4" eb="6">
      <t>タイオウ</t>
    </rPh>
    <rPh sb="6" eb="8">
      <t>ケンスウ</t>
    </rPh>
    <rPh sb="9" eb="10">
      <t>オオ</t>
    </rPh>
    <rPh sb="11" eb="13">
      <t>イチブ</t>
    </rPh>
    <rPh sb="14" eb="16">
      <t>ギャクタイ</t>
    </rPh>
    <rPh sb="16" eb="18">
      <t>ボウシ</t>
    </rPh>
    <rPh sb="23" eb="25">
      <t>カイトウ</t>
    </rPh>
    <rPh sb="26" eb="28">
      <t>スウジ</t>
    </rPh>
    <rPh sb="29" eb="31">
      <t>セイカク</t>
    </rPh>
    <rPh sb="33" eb="34">
      <t>ハイ</t>
    </rPh>
    <rPh sb="46" eb="48">
      <t>カイトウ</t>
    </rPh>
    <rPh sb="49" eb="51">
      <t>セイカク</t>
    </rPh>
    <rPh sb="59" eb="61">
      <t>スウジ</t>
    </rPh>
    <rPh sb="62" eb="64">
      <t>オオハバ</t>
    </rPh>
    <rPh sb="65" eb="67">
      <t>ヘンカ</t>
    </rPh>
    <rPh sb="71" eb="74">
      <t>カノウセイ</t>
    </rPh>
    <rPh sb="89" eb="91">
      <t>ドクジ</t>
    </rPh>
    <rPh sb="92" eb="94">
      <t>ハイチ</t>
    </rPh>
    <rPh sb="94" eb="96">
      <t>キジュン</t>
    </rPh>
    <rPh sb="97" eb="98">
      <t>タズ</t>
    </rPh>
    <rPh sb="103" eb="105">
      <t>カンチガ</t>
    </rPh>
    <rPh sb="112" eb="114">
      <t>ハイチ</t>
    </rPh>
    <rPh sb="117" eb="118">
      <t>ジツ</t>
    </rPh>
    <rPh sb="118" eb="120">
      <t>ニンズウ</t>
    </rPh>
    <rPh sb="121" eb="123">
      <t>キニュウ</t>
    </rPh>
    <rPh sb="146" eb="148">
      <t>ジム</t>
    </rPh>
    <rPh sb="148" eb="150">
      <t>ショクイン</t>
    </rPh>
    <rPh sb="152" eb="153">
      <t>メイ</t>
    </rPh>
    <rPh sb="155" eb="157">
      <t>ハイチ</t>
    </rPh>
    <rPh sb="160" eb="162">
      <t>カイトウ</t>
    </rPh>
    <rPh sb="166" eb="167">
      <t>オソ</t>
    </rPh>
    <rPh sb="169" eb="170">
      <t>タ</t>
    </rPh>
    <rPh sb="171" eb="173">
      <t>ブモン</t>
    </rPh>
    <rPh sb="175" eb="177">
      <t>ケンム</t>
    </rPh>
    <rPh sb="178" eb="179">
      <t>ハタラ</t>
    </rPh>
    <rPh sb="183" eb="185">
      <t>ショクイン</t>
    </rPh>
    <rPh sb="189" eb="190">
      <t>オモ</t>
    </rPh>
    <rPh sb="193" eb="195">
      <t>カイトウ</t>
    </rPh>
    <rPh sb="203" eb="204">
      <t>フ</t>
    </rPh>
    <phoneticPr fontId="3"/>
  </si>
  <si>
    <t>虐待の理解をすすめるための事業予算が十分取れていない。</t>
    <rPh sb="0" eb="2">
      <t>ギャクタイ</t>
    </rPh>
    <rPh sb="3" eb="5">
      <t>リカイ</t>
    </rPh>
    <rPh sb="13" eb="15">
      <t>ジギョウ</t>
    </rPh>
    <rPh sb="15" eb="17">
      <t>ヨサン</t>
    </rPh>
    <rPh sb="18" eb="20">
      <t>ジュウブン</t>
    </rPh>
    <rPh sb="20" eb="21">
      <t>ト</t>
    </rPh>
    <phoneticPr fontId="17"/>
  </si>
  <si>
    <t>虐待についての研修会を開催することは必要。</t>
    <rPh sb="0" eb="2">
      <t>ギャクタイ</t>
    </rPh>
    <rPh sb="7" eb="10">
      <t>ケンシュウカイ</t>
    </rPh>
    <rPh sb="11" eb="13">
      <t>カイサイ</t>
    </rPh>
    <rPh sb="18" eb="20">
      <t>ヒツヨウ</t>
    </rPh>
    <phoneticPr fontId="17"/>
  </si>
  <si>
    <t>当事者や地域に向けた「障がい者虐待」の周知、啓発。</t>
    <rPh sb="0" eb="3">
      <t>トウジシャ</t>
    </rPh>
    <rPh sb="4" eb="6">
      <t>チイキ</t>
    </rPh>
    <rPh sb="7" eb="8">
      <t>ム</t>
    </rPh>
    <rPh sb="11" eb="12">
      <t>ショウ</t>
    </rPh>
    <rPh sb="14" eb="15">
      <t>シャ</t>
    </rPh>
    <rPh sb="15" eb="17">
      <t>ギャクタイ</t>
    </rPh>
    <rPh sb="19" eb="21">
      <t>シュウチ</t>
    </rPh>
    <rPh sb="22" eb="24">
      <t>ケイハツ</t>
    </rPh>
    <phoneticPr fontId="17"/>
  </si>
  <si>
    <t>現在対象者がいないが、対象者が増加した場合、専門職が対応可能となる環境整備が必要と思う。</t>
    <rPh sb="0" eb="2">
      <t>ゲンザイ</t>
    </rPh>
    <rPh sb="2" eb="5">
      <t>タイショウシャ</t>
    </rPh>
    <rPh sb="11" eb="14">
      <t>タイショウシャ</t>
    </rPh>
    <rPh sb="15" eb="17">
      <t>ゾウカ</t>
    </rPh>
    <rPh sb="19" eb="21">
      <t>バアイ</t>
    </rPh>
    <rPh sb="22" eb="24">
      <t>センモン</t>
    </rPh>
    <rPh sb="24" eb="25">
      <t>ショク</t>
    </rPh>
    <rPh sb="26" eb="28">
      <t>タイオウ</t>
    </rPh>
    <rPh sb="28" eb="30">
      <t>カノウ</t>
    </rPh>
    <rPh sb="33" eb="35">
      <t>カンキョウ</t>
    </rPh>
    <rPh sb="35" eb="37">
      <t>セイビ</t>
    </rPh>
    <rPh sb="38" eb="40">
      <t>ヒツヨウ</t>
    </rPh>
    <rPh sb="41" eb="42">
      <t>オモ</t>
    </rPh>
    <phoneticPr fontId="17"/>
  </si>
  <si>
    <t>研修会への参加、ネットワークの構築（情報共有、交流の場）。</t>
    <rPh sb="0" eb="3">
      <t>ケンシュウカイ</t>
    </rPh>
    <rPh sb="5" eb="7">
      <t>サンカ</t>
    </rPh>
    <rPh sb="15" eb="17">
      <t>コウチク</t>
    </rPh>
    <rPh sb="18" eb="20">
      <t>ジョウホウ</t>
    </rPh>
    <rPh sb="20" eb="22">
      <t>キョウユウ</t>
    </rPh>
    <rPh sb="23" eb="25">
      <t>コウリュウ</t>
    </rPh>
    <rPh sb="26" eb="27">
      <t>バ</t>
    </rPh>
    <phoneticPr fontId="17"/>
  </si>
  <si>
    <t>圏域とのマニュアル整備についての協議。</t>
    <rPh sb="0" eb="2">
      <t>ケンイキ</t>
    </rPh>
    <rPh sb="9" eb="11">
      <t>セイビ</t>
    </rPh>
    <rPh sb="16" eb="18">
      <t>キョウギ</t>
    </rPh>
    <phoneticPr fontId="17"/>
  </si>
  <si>
    <t>ネグレクトなど無意識に行われてしまう虐待を防ぐために、障害者を持つ家庭や保護者等への養護等についての啓発活動。</t>
    <rPh sb="7" eb="10">
      <t>ムイシキ</t>
    </rPh>
    <rPh sb="11" eb="12">
      <t>オコナ</t>
    </rPh>
    <rPh sb="18" eb="20">
      <t>ギャクタイ</t>
    </rPh>
    <rPh sb="21" eb="22">
      <t>フセ</t>
    </rPh>
    <rPh sb="27" eb="30">
      <t>ショウガイシャ</t>
    </rPh>
    <rPh sb="31" eb="32">
      <t>モ</t>
    </rPh>
    <rPh sb="33" eb="35">
      <t>カテイ</t>
    </rPh>
    <rPh sb="36" eb="39">
      <t>ホゴシャ</t>
    </rPh>
    <rPh sb="39" eb="40">
      <t>トウ</t>
    </rPh>
    <rPh sb="42" eb="44">
      <t>ヨウゴ</t>
    </rPh>
    <rPh sb="44" eb="45">
      <t>トウ</t>
    </rPh>
    <rPh sb="50" eb="52">
      <t>ケイハツ</t>
    </rPh>
    <rPh sb="52" eb="54">
      <t>カツドウ</t>
    </rPh>
    <phoneticPr fontId="3"/>
  </si>
  <si>
    <t>障がいを持った方への虐待防止センターの周知、施設や企業に虐待防止のための研修の講師の派遣（２）。</t>
    <rPh sb="0" eb="1">
      <t>ショウ</t>
    </rPh>
    <rPh sb="4" eb="5">
      <t>モ</t>
    </rPh>
    <rPh sb="7" eb="8">
      <t>ホウ</t>
    </rPh>
    <rPh sb="10" eb="12">
      <t>ギャクタイ</t>
    </rPh>
    <rPh sb="12" eb="14">
      <t>ボウシ</t>
    </rPh>
    <rPh sb="19" eb="21">
      <t>シュウチ</t>
    </rPh>
    <rPh sb="22" eb="24">
      <t>シセツ</t>
    </rPh>
    <rPh sb="25" eb="27">
      <t>キギョウ</t>
    </rPh>
    <rPh sb="28" eb="30">
      <t>ギャクタイ</t>
    </rPh>
    <rPh sb="30" eb="32">
      <t>ボウシ</t>
    </rPh>
    <rPh sb="36" eb="38">
      <t>ケンシュウ</t>
    </rPh>
    <rPh sb="39" eb="41">
      <t>コウシ</t>
    </rPh>
    <rPh sb="42" eb="44">
      <t>ハケン</t>
    </rPh>
    <phoneticPr fontId="17"/>
  </si>
  <si>
    <t>相談通報への対応方法。</t>
    <rPh sb="0" eb="2">
      <t>ソウダン</t>
    </rPh>
    <rPh sb="2" eb="4">
      <t>ツウホウ</t>
    </rPh>
    <rPh sb="6" eb="8">
      <t>タイオウ</t>
    </rPh>
    <rPh sb="8" eb="10">
      <t>ホウホウ</t>
    </rPh>
    <phoneticPr fontId="17"/>
  </si>
  <si>
    <t>虐待と思われる当事者への聞き取りの難しさを感じる。</t>
    <rPh sb="0" eb="2">
      <t>ギャクタイ</t>
    </rPh>
    <rPh sb="3" eb="4">
      <t>オモ</t>
    </rPh>
    <rPh sb="7" eb="10">
      <t>トウジシャ</t>
    </rPh>
    <rPh sb="12" eb="13">
      <t>キ</t>
    </rPh>
    <rPh sb="14" eb="15">
      <t>ト</t>
    </rPh>
    <rPh sb="17" eb="18">
      <t>ムツカ</t>
    </rPh>
    <rPh sb="21" eb="22">
      <t>カン</t>
    </rPh>
    <phoneticPr fontId="17"/>
  </si>
  <si>
    <t>一時避難が必要なケースであった場合にショートステイ事業所に空室があるのか。市が独自に確保することも困難。</t>
    <rPh sb="0" eb="2">
      <t>イチジ</t>
    </rPh>
    <rPh sb="2" eb="4">
      <t>ヒナン</t>
    </rPh>
    <rPh sb="5" eb="7">
      <t>ヒツヨウ</t>
    </rPh>
    <rPh sb="15" eb="17">
      <t>バアイ</t>
    </rPh>
    <rPh sb="25" eb="28">
      <t>ジギョウショ</t>
    </rPh>
    <rPh sb="29" eb="31">
      <t>クウシツ</t>
    </rPh>
    <rPh sb="37" eb="38">
      <t>シ</t>
    </rPh>
    <rPh sb="39" eb="41">
      <t>ドクジ</t>
    </rPh>
    <rPh sb="42" eb="44">
      <t>カクホ</t>
    </rPh>
    <rPh sb="49" eb="51">
      <t>コンナン</t>
    </rPh>
    <phoneticPr fontId="17"/>
  </si>
  <si>
    <t>虐待防止センターを立ち上げているが、実際の活動は年に数回広報誌で啓発しているだけ。</t>
    <rPh sb="0" eb="2">
      <t>ギャクタイ</t>
    </rPh>
    <rPh sb="2" eb="4">
      <t>ボウシ</t>
    </rPh>
    <rPh sb="9" eb="10">
      <t>タ</t>
    </rPh>
    <rPh sb="11" eb="12">
      <t>ア</t>
    </rPh>
    <rPh sb="18" eb="20">
      <t>ジッサイ</t>
    </rPh>
    <rPh sb="21" eb="23">
      <t>カツドウ</t>
    </rPh>
    <rPh sb="24" eb="25">
      <t>ネン</t>
    </rPh>
    <rPh sb="26" eb="28">
      <t>スウカイ</t>
    </rPh>
    <rPh sb="28" eb="31">
      <t>コウホウシ</t>
    </rPh>
    <rPh sb="32" eb="34">
      <t>ケイハツ</t>
    </rPh>
    <phoneticPr fontId="17"/>
  </si>
  <si>
    <t>判断基準不明確。</t>
    <rPh sb="0" eb="2">
      <t>ハンダン</t>
    </rPh>
    <rPh sb="2" eb="4">
      <t>キジュン</t>
    </rPh>
    <rPh sb="4" eb="7">
      <t>フメイカク</t>
    </rPh>
    <phoneticPr fontId="17"/>
  </si>
  <si>
    <t>保護者の能力や経済的事情などで養護が行き届かない家庭が散在しているが、無意識の虐待とすべきかどうか、判断に迷うケースが時折みられること。</t>
    <rPh sb="0" eb="3">
      <t>ホゴシャ</t>
    </rPh>
    <rPh sb="4" eb="6">
      <t>ノウリョク</t>
    </rPh>
    <rPh sb="7" eb="10">
      <t>ケイザイテキ</t>
    </rPh>
    <rPh sb="10" eb="12">
      <t>ジジョウ</t>
    </rPh>
    <rPh sb="15" eb="17">
      <t>ヨウゴ</t>
    </rPh>
    <rPh sb="18" eb="19">
      <t>イ</t>
    </rPh>
    <rPh sb="20" eb="21">
      <t>トド</t>
    </rPh>
    <rPh sb="24" eb="26">
      <t>カテイ</t>
    </rPh>
    <rPh sb="27" eb="29">
      <t>サンザイ</t>
    </rPh>
    <rPh sb="35" eb="38">
      <t>ムイシキ</t>
    </rPh>
    <rPh sb="39" eb="41">
      <t>ギャクタイ</t>
    </rPh>
    <rPh sb="50" eb="52">
      <t>ハンダン</t>
    </rPh>
    <rPh sb="53" eb="54">
      <t>マヨ</t>
    </rPh>
    <rPh sb="59" eb="61">
      <t>トキオリ</t>
    </rPh>
    <phoneticPr fontId="3"/>
  </si>
  <si>
    <t>報告書の量の多さが業務を煩雑にしている点（２）。</t>
    <rPh sb="0" eb="3">
      <t>ホウコクショ</t>
    </rPh>
    <rPh sb="4" eb="5">
      <t>リョウ</t>
    </rPh>
    <rPh sb="6" eb="7">
      <t>オオ</t>
    </rPh>
    <rPh sb="9" eb="11">
      <t>ギョウム</t>
    </rPh>
    <rPh sb="12" eb="14">
      <t>ハンザツ</t>
    </rPh>
    <rPh sb="19" eb="20">
      <t>テン</t>
    </rPh>
    <phoneticPr fontId="17"/>
  </si>
  <si>
    <t>研修や相談、通報でのかかわりで少しずつでも人権に対する認識を広めていくこと（２）。</t>
    <rPh sb="0" eb="2">
      <t>ケンシュウ</t>
    </rPh>
    <rPh sb="3" eb="5">
      <t>ソウダン</t>
    </rPh>
    <rPh sb="6" eb="8">
      <t>ツウホウ</t>
    </rPh>
    <rPh sb="15" eb="16">
      <t>スコ</t>
    </rPh>
    <rPh sb="21" eb="23">
      <t>ジンケン</t>
    </rPh>
    <rPh sb="24" eb="25">
      <t>タイ</t>
    </rPh>
    <rPh sb="27" eb="29">
      <t>ニンシキ</t>
    </rPh>
    <rPh sb="30" eb="31">
      <t>ヒロ</t>
    </rPh>
    <phoneticPr fontId="17"/>
  </si>
  <si>
    <t>事例がない為、回答できない。</t>
    <rPh sb="0" eb="2">
      <t>ジレイ</t>
    </rPh>
    <rPh sb="5" eb="6">
      <t>タメ</t>
    </rPh>
    <rPh sb="7" eb="9">
      <t>カイトウ</t>
    </rPh>
    <phoneticPr fontId="17"/>
  </si>
  <si>
    <t>被害者・加害者というと認定されていないとカウントできない。</t>
    <rPh sb="0" eb="3">
      <t>ヒガイシャ</t>
    </rPh>
    <rPh sb="4" eb="7">
      <t>カガイシャ</t>
    </rPh>
    <rPh sb="11" eb="13">
      <t>ニンテイ</t>
    </rPh>
    <phoneticPr fontId="17"/>
  </si>
  <si>
    <t>※回答として回収出来たのは上記の数だが、宗谷・十勝・釧路で1件ずつ集計から除外した調査票があるので、有効回答に限ると最終的な回収率は55.3％となる。</t>
    <rPh sb="1" eb="3">
      <t>カイトウ</t>
    </rPh>
    <rPh sb="6" eb="8">
      <t>カイシュウ</t>
    </rPh>
    <rPh sb="8" eb="10">
      <t>デキ</t>
    </rPh>
    <rPh sb="13" eb="15">
      <t>ジョウキ</t>
    </rPh>
    <rPh sb="16" eb="17">
      <t>カズ</t>
    </rPh>
    <rPh sb="20" eb="22">
      <t>ソウヤ</t>
    </rPh>
    <rPh sb="23" eb="25">
      <t>トカチ</t>
    </rPh>
    <rPh sb="26" eb="28">
      <t>クシロ</t>
    </rPh>
    <rPh sb="30" eb="31">
      <t>ケン</t>
    </rPh>
    <rPh sb="33" eb="35">
      <t>シュウケイ</t>
    </rPh>
    <rPh sb="37" eb="39">
      <t>ジョガイ</t>
    </rPh>
    <rPh sb="41" eb="44">
      <t>チョウサヒョウ</t>
    </rPh>
    <rPh sb="50" eb="52">
      <t>ユウコウ</t>
    </rPh>
    <rPh sb="52" eb="54">
      <t>カイトウ</t>
    </rPh>
    <rPh sb="55" eb="56">
      <t>カギ</t>
    </rPh>
    <rPh sb="58" eb="61">
      <t>サイシュウテキ</t>
    </rPh>
    <rPh sb="62" eb="65">
      <t>カイシュウリツ</t>
    </rPh>
    <phoneticPr fontId="1"/>
  </si>
  <si>
    <t>選択された数の上位10項目</t>
    <rPh sb="0" eb="2">
      <t>センタク</t>
    </rPh>
    <rPh sb="5" eb="6">
      <t>カズ</t>
    </rPh>
    <rPh sb="7" eb="9">
      <t>ジョウイ</t>
    </rPh>
    <rPh sb="11" eb="13">
      <t>コウモク</t>
    </rPh>
    <phoneticPr fontId="1"/>
  </si>
  <si>
    <t>1位</t>
    <rPh sb="1" eb="2">
      <t>イ</t>
    </rPh>
    <phoneticPr fontId="1"/>
  </si>
  <si>
    <t>2位</t>
    <rPh sb="1" eb="2">
      <t>イ</t>
    </rPh>
    <phoneticPr fontId="1"/>
  </si>
  <si>
    <t>3位</t>
    <rPh sb="1" eb="2">
      <t>イ</t>
    </rPh>
    <phoneticPr fontId="1"/>
  </si>
  <si>
    <t>4位</t>
    <rPh sb="1" eb="2">
      <t>イ</t>
    </rPh>
    <phoneticPr fontId="1"/>
  </si>
  <si>
    <t>5位</t>
    <rPh sb="1" eb="2">
      <t>イ</t>
    </rPh>
    <phoneticPr fontId="1"/>
  </si>
  <si>
    <t>6位</t>
    <rPh sb="1" eb="2">
      <t>イ</t>
    </rPh>
    <phoneticPr fontId="1"/>
  </si>
  <si>
    <t>8位</t>
    <rPh sb="1" eb="2">
      <t>イ</t>
    </rPh>
    <phoneticPr fontId="1"/>
  </si>
  <si>
    <t>9位</t>
    <rPh sb="1" eb="2">
      <t>イ</t>
    </rPh>
    <phoneticPr fontId="1"/>
  </si>
  <si>
    <t>10位</t>
    <rPh sb="2" eb="3">
      <t>イ</t>
    </rPh>
    <phoneticPr fontId="1"/>
  </si>
  <si>
    <t>障害者虐待防止センターアンケート調査データ集計表</t>
    <rPh sb="0" eb="3">
      <t>ショウガイシャ</t>
    </rPh>
    <rPh sb="3" eb="5">
      <t>ギャクタイ</t>
    </rPh>
    <rPh sb="5" eb="7">
      <t>ボウシ</t>
    </rPh>
    <rPh sb="16" eb="18">
      <t>チョウサ</t>
    </rPh>
    <rPh sb="21" eb="24">
      <t>シュウケイヒョウ</t>
    </rPh>
    <phoneticPr fontId="1"/>
  </si>
  <si>
    <t>障害者虐待防止センターアンケート　北海道振興局ごとの回答状況</t>
    <rPh sb="0" eb="3">
      <t>ショウガイシャ</t>
    </rPh>
    <rPh sb="3" eb="5">
      <t>ギャクタイ</t>
    </rPh>
    <rPh sb="5" eb="7">
      <t>ボウシ</t>
    </rPh>
    <rPh sb="17" eb="20">
      <t>ホッカイドウ</t>
    </rPh>
    <rPh sb="20" eb="23">
      <t>シンコウキョク</t>
    </rPh>
    <rPh sb="26" eb="28">
      <t>カイトウ</t>
    </rPh>
    <rPh sb="28" eb="30">
      <t>ジョウキョウ</t>
    </rPh>
    <phoneticPr fontId="1"/>
  </si>
  <si>
    <t>警察からの文書通報（65）・警察からの通報（５）・警察署からの事案通報票（22）</t>
    <phoneticPr fontId="1"/>
  </si>
  <si>
    <t>障害支援区分認定調査の訪問時に疑いあり相談。</t>
    <phoneticPr fontId="1"/>
  </si>
  <si>
    <t>文書による通報（９）・電子メール・道からの通報（２）・他機関からの通報（２）・他自治体からの通報・投書</t>
    <rPh sb="27" eb="28">
      <t>ホカ</t>
    </rPh>
    <rPh sb="28" eb="29">
      <t>ジタ</t>
    </rPh>
    <rPh sb="39" eb="40">
      <t>タ</t>
    </rPh>
    <rPh sb="40" eb="43">
      <t>ジチタイ</t>
    </rPh>
    <rPh sb="46" eb="48">
      <t>ツウホウ</t>
    </rPh>
    <rPh sb="49" eb="51">
      <t>トウショ</t>
    </rPh>
    <phoneticPr fontId="1"/>
  </si>
  <si>
    <t>相談支援専門員（５）・相談支援員（４）・保育士（２）・作業療法士・言語聴覚士・保健運動指導士・管理栄養士・介護支援専門員・幼稚園教諭・相談員・障害者相談員・ケアマネ</t>
    <rPh sb="53" eb="55">
      <t>カイゴ</t>
    </rPh>
    <rPh sb="55" eb="57">
      <t>シエン</t>
    </rPh>
    <rPh sb="57" eb="60">
      <t>センモンイン</t>
    </rPh>
    <rPh sb="61" eb="64">
      <t>ヨウチエン</t>
    </rPh>
    <rPh sb="64" eb="66">
      <t>キョウユ</t>
    </rPh>
    <phoneticPr fontId="1"/>
  </si>
  <si>
    <t>町が事業主体となっており、課で対応している。（９）・町保健福祉課と兼務の事務職員（４）</t>
    <rPh sb="2" eb="4">
      <t>ジギョウ</t>
    </rPh>
    <phoneticPr fontId="1"/>
  </si>
  <si>
    <t>※結果だけを見ると、相談・通報は平日昼間にほとんどがおこなわれていると見えるが、虐待防止センターが夜間・休日も含めて相談・通報を受ける体制になっていると認識されていないために、この時間帯の相談・通報が少なくなっているとも考えられる。</t>
    <rPh sb="1" eb="3">
      <t>ケッカ</t>
    </rPh>
    <rPh sb="6" eb="7">
      <t>ミ</t>
    </rPh>
    <rPh sb="10" eb="12">
      <t>ソウダン</t>
    </rPh>
    <rPh sb="13" eb="15">
      <t>ツウホウ</t>
    </rPh>
    <rPh sb="16" eb="18">
      <t>ヘイジツ</t>
    </rPh>
    <rPh sb="18" eb="20">
      <t>ヒルマ</t>
    </rPh>
    <rPh sb="35" eb="36">
      <t>ミ</t>
    </rPh>
    <rPh sb="40" eb="42">
      <t>ギャクタイ</t>
    </rPh>
    <rPh sb="42" eb="44">
      <t>ボウシ</t>
    </rPh>
    <rPh sb="49" eb="51">
      <t>ヤカン</t>
    </rPh>
    <rPh sb="52" eb="54">
      <t>キュウジツ</t>
    </rPh>
    <rPh sb="55" eb="56">
      <t>フク</t>
    </rPh>
    <rPh sb="58" eb="60">
      <t>ソウダン</t>
    </rPh>
    <rPh sb="61" eb="63">
      <t>ツウホウ</t>
    </rPh>
    <rPh sb="64" eb="65">
      <t>ウ</t>
    </rPh>
    <rPh sb="67" eb="69">
      <t>タイセイ</t>
    </rPh>
    <rPh sb="76" eb="78">
      <t>ニンシキ</t>
    </rPh>
    <rPh sb="90" eb="93">
      <t>ジカンタイ</t>
    </rPh>
    <rPh sb="94" eb="96">
      <t>ソウダン</t>
    </rPh>
    <rPh sb="97" eb="99">
      <t>ツウホウ</t>
    </rPh>
    <rPh sb="100" eb="101">
      <t>スク</t>
    </rPh>
    <rPh sb="110" eb="111">
      <t>カンガ</t>
    </rPh>
    <phoneticPr fontId="1"/>
  </si>
  <si>
    <t>入所施設において対応（５）・福祉サービスで介護負担軽減（３）・被虐待者自ら家を出た（２）</t>
    <phoneticPr fontId="1"/>
  </si>
  <si>
    <t>通報時にはすでにDVシェルターに避難していた</t>
    <phoneticPr fontId="1"/>
  </si>
  <si>
    <t>事例の把握時には既に分離されていた</t>
    <phoneticPr fontId="1"/>
  </si>
  <si>
    <t>被虐待者自ら親族宅へ避難した</t>
    <phoneticPr fontId="1"/>
  </si>
  <si>
    <t>障害者虐待防止センターアンケート調査　問２１の自由記述　詳細</t>
    <rPh sb="0" eb="3">
      <t>ショウガイシャ</t>
    </rPh>
    <rPh sb="3" eb="7">
      <t>ギャクタイボウシ</t>
    </rPh>
    <rPh sb="16" eb="18">
      <t>チョウサ</t>
    </rPh>
    <rPh sb="19" eb="20">
      <t>トイ</t>
    </rPh>
    <rPh sb="23" eb="25">
      <t>ジユウ</t>
    </rPh>
    <rPh sb="25" eb="27">
      <t>キジュツ</t>
    </rPh>
    <rPh sb="28" eb="30">
      <t>ショウサイ</t>
    </rPh>
    <phoneticPr fontId="1"/>
  </si>
  <si>
    <t>障害者虐待防止センターアンケート調査　問２２～２５の自由記述　詳細</t>
    <rPh sb="0" eb="3">
      <t>ショウガイシャ</t>
    </rPh>
    <rPh sb="3" eb="7">
      <t>ギャクタイボウシ</t>
    </rPh>
    <rPh sb="16" eb="18">
      <t>チョウサ</t>
    </rPh>
    <rPh sb="19" eb="20">
      <t>トイ</t>
    </rPh>
    <rPh sb="26" eb="28">
      <t>ジユウ</t>
    </rPh>
    <rPh sb="28" eb="30">
      <t>キジュツ</t>
    </rPh>
    <rPh sb="31" eb="33">
      <t>ショウサイ</t>
    </rPh>
    <phoneticPr fontId="1"/>
  </si>
  <si>
    <t>設問について、虐待事案と認められたケースについて、どこまでオープンにして大丈夫なものか？</t>
    <rPh sb="0" eb="2">
      <t>セツモン</t>
    </rPh>
    <rPh sb="7" eb="9">
      <t>ギャクタイ</t>
    </rPh>
    <rPh sb="9" eb="11">
      <t>ジアン</t>
    </rPh>
    <rPh sb="12" eb="13">
      <t>ミト</t>
    </rPh>
    <rPh sb="36" eb="39">
      <t>ダイジョウブ</t>
    </rPh>
    <phoneticPr fontId="17"/>
  </si>
  <si>
    <t>相談件数が０件の為、相談業務に慣れている職員がいない。</t>
    <rPh sb="0" eb="2">
      <t>ソウダン</t>
    </rPh>
    <rPh sb="2" eb="4">
      <t>ケンスウ</t>
    </rPh>
    <rPh sb="6" eb="7">
      <t>ケン</t>
    </rPh>
    <rPh sb="8" eb="9">
      <t>タメ</t>
    </rPh>
    <rPh sb="10" eb="12">
      <t>ソウダン</t>
    </rPh>
    <rPh sb="12" eb="14">
      <t>ギョウム</t>
    </rPh>
    <rPh sb="15" eb="16">
      <t>ナ</t>
    </rPh>
    <rPh sb="20" eb="22">
      <t>ショクイン</t>
    </rPh>
    <phoneticPr fontId="17"/>
  </si>
  <si>
    <t>地域包括支援センター（高齢）と基幹相談支援センター（障がい）とが、兼務になっており、障害福祉に精通した人材（専門職）がいればなおよい。　→　集計から除外した調査票から（参考）</t>
    <rPh sb="0" eb="2">
      <t>チイキ</t>
    </rPh>
    <rPh sb="2" eb="4">
      <t>ホウカツ</t>
    </rPh>
    <rPh sb="4" eb="6">
      <t>シエン</t>
    </rPh>
    <rPh sb="11" eb="13">
      <t>コウレイ</t>
    </rPh>
    <rPh sb="15" eb="17">
      <t>キカン</t>
    </rPh>
    <rPh sb="17" eb="19">
      <t>ソウダン</t>
    </rPh>
    <rPh sb="19" eb="21">
      <t>シエン</t>
    </rPh>
    <rPh sb="26" eb="27">
      <t>ショウ</t>
    </rPh>
    <rPh sb="33" eb="35">
      <t>ケンム</t>
    </rPh>
    <rPh sb="42" eb="44">
      <t>ショウガイ</t>
    </rPh>
    <rPh sb="44" eb="46">
      <t>フクシ</t>
    </rPh>
    <rPh sb="47" eb="49">
      <t>セイツウ</t>
    </rPh>
    <rPh sb="51" eb="53">
      <t>ジンザイ</t>
    </rPh>
    <rPh sb="54" eb="56">
      <t>センモン</t>
    </rPh>
    <rPh sb="56" eb="57">
      <t>ショク</t>
    </rPh>
    <rPh sb="70" eb="72">
      <t>シュウケイ</t>
    </rPh>
    <rPh sb="74" eb="76">
      <t>ジョガイ</t>
    </rPh>
    <rPh sb="78" eb="81">
      <t>チョウサヒョウ</t>
    </rPh>
    <rPh sb="84" eb="86">
      <t>サンコウ</t>
    </rPh>
    <phoneticPr fontId="17"/>
  </si>
  <si>
    <t>市民後見人が果たす役割が求められるが、担い手不足や組織強化が課題である。　→　集計から除外した調査票から（参考）</t>
    <rPh sb="0" eb="2">
      <t>シミン</t>
    </rPh>
    <rPh sb="2" eb="5">
      <t>コウケンニン</t>
    </rPh>
    <rPh sb="6" eb="7">
      <t>ハ</t>
    </rPh>
    <rPh sb="9" eb="11">
      <t>ヤクワリ</t>
    </rPh>
    <rPh sb="12" eb="13">
      <t>モト</t>
    </rPh>
    <rPh sb="19" eb="20">
      <t>ニナ</t>
    </rPh>
    <rPh sb="21" eb="22">
      <t>テ</t>
    </rPh>
    <rPh sb="22" eb="24">
      <t>フソク</t>
    </rPh>
    <rPh sb="25" eb="27">
      <t>ソシキ</t>
    </rPh>
    <rPh sb="27" eb="29">
      <t>キョウカ</t>
    </rPh>
    <rPh sb="30" eb="32">
      <t>カダイ</t>
    </rPh>
    <phoneticPr fontId="17"/>
  </si>
  <si>
    <t>分類</t>
    <rPh sb="0" eb="2">
      <t>ブンルイ</t>
    </rPh>
    <phoneticPr fontId="1"/>
  </si>
  <si>
    <t>①</t>
    <phoneticPr fontId="1"/>
  </si>
  <si>
    <t>②</t>
    <phoneticPr fontId="1"/>
  </si>
  <si>
    <t>③</t>
    <phoneticPr fontId="1"/>
  </si>
  <si>
    <t>※回答を以下のように３つに分類した</t>
    <rPh sb="1" eb="3">
      <t>カイトウ</t>
    </rPh>
    <rPh sb="4" eb="6">
      <t>イカ</t>
    </rPh>
    <rPh sb="13" eb="15">
      <t>ブンルイ</t>
    </rPh>
    <phoneticPr fontId="1"/>
  </si>
  <si>
    <t>④</t>
    <phoneticPr fontId="1"/>
  </si>
  <si>
    <t>①加害者と被害者が既に分離されていた・問題が解決していた・被害者への支援で充分だった</t>
    <phoneticPr fontId="1"/>
  </si>
  <si>
    <t>③他の支援者がいるので関わらなかった・被害者や通報者に配慮して加害者に関わらなかった</t>
    <phoneticPr fontId="1"/>
  </si>
  <si>
    <t>②状況観察中・何らかの相談を経て加害者と被害者が同居などを継続している</t>
    <phoneticPr fontId="1"/>
  </si>
  <si>
    <t>←　圧倒的に多い</t>
    <rPh sb="2" eb="5">
      <t>アットウテキ</t>
    </rPh>
    <rPh sb="6" eb="7">
      <t>オオ</t>
    </rPh>
    <phoneticPr fontId="1"/>
  </si>
  <si>
    <t>類似の
分類</t>
    <rPh sb="0" eb="2">
      <t>ルイジ</t>
    </rPh>
    <rPh sb="4" eb="6">
      <t>ブンルイ</t>
    </rPh>
    <phoneticPr fontId="1"/>
  </si>
  <si>
    <t>①　④</t>
    <phoneticPr fontId="1"/>
  </si>
  <si>
    <t>道から送付されたパンフレットを窓口に配布・北海道が作成したパンフレットを配布・北海道で作成のパンフレットを窓口に設置している（３）</t>
    <rPh sb="0" eb="1">
      <t>ドウ</t>
    </rPh>
    <rPh sb="3" eb="5">
      <t>ソウフ</t>
    </rPh>
    <rPh sb="15" eb="17">
      <t>マドグチ</t>
    </rPh>
    <rPh sb="18" eb="20">
      <t>ハイフ</t>
    </rPh>
    <phoneticPr fontId="1"/>
  </si>
  <si>
    <t>類似の活動を入れた件数</t>
    <rPh sb="0" eb="2">
      <t>ルイジ</t>
    </rPh>
    <rPh sb="3" eb="5">
      <t>カツドウ</t>
    </rPh>
    <rPh sb="6" eb="7">
      <t>イ</t>
    </rPh>
    <rPh sb="9" eb="11">
      <t>ケンスウ</t>
    </rPh>
    <phoneticPr fontId="1"/>
  </si>
  <si>
    <t>類似の活動を入れた割合</t>
    <rPh sb="0" eb="2">
      <t>ルイジ</t>
    </rPh>
    <rPh sb="3" eb="5">
      <t>カツドウ</t>
    </rPh>
    <rPh sb="6" eb="7">
      <t>イ</t>
    </rPh>
    <rPh sb="9" eb="11">
      <t>ワリアイ</t>
    </rPh>
    <phoneticPr fontId="1"/>
  </si>
  <si>
    <t>①、③が特に多い</t>
    <rPh sb="4" eb="5">
      <t>トク</t>
    </rPh>
    <rPh sb="6" eb="7">
      <t>オオ</t>
    </rPh>
    <phoneticPr fontId="1"/>
  </si>
  <si>
    <t>※啓発活動の主流は①と③でこの両者で全体の58.3％を占めている。さらに⑤その他の詳細を見ると、１２件のうち１０件は①～④のどれかに類似している。類似したものを加えて件数と割合を出したものが表の右側である。これを見ると①と③がいずれも３割を越えており、啓発活動の手段として広く行われている方法であることがわかる。</t>
    <rPh sb="1" eb="3">
      <t>ケイハツ</t>
    </rPh>
    <rPh sb="3" eb="5">
      <t>カツドウ</t>
    </rPh>
    <rPh sb="6" eb="8">
      <t>シュリュウ</t>
    </rPh>
    <rPh sb="18" eb="20">
      <t>ゼンタイ</t>
    </rPh>
    <phoneticPr fontId="1"/>
  </si>
  <si>
    <t>選択項目</t>
    <rPh sb="0" eb="2">
      <t>センタク</t>
    </rPh>
    <rPh sb="2" eb="4">
      <t>コウモク</t>
    </rPh>
    <phoneticPr fontId="1"/>
  </si>
  <si>
    <t>選択割合</t>
    <rPh sb="0" eb="2">
      <t>センタク</t>
    </rPh>
    <rPh sb="2" eb="4">
      <t>ワリアイ</t>
    </rPh>
    <phoneticPr fontId="1"/>
  </si>
  <si>
    <t>順位</t>
    <rPh sb="0" eb="2">
      <t>ジュンイ</t>
    </rPh>
    <phoneticPr fontId="1"/>
  </si>
  <si>
    <t>上位１０位までの選択総数と回答総数に占める割合</t>
    <rPh sb="0" eb="2">
      <t>ジョウイ</t>
    </rPh>
    <rPh sb="4" eb="5">
      <t>イ</t>
    </rPh>
    <rPh sb="8" eb="10">
      <t>センタク</t>
    </rPh>
    <rPh sb="10" eb="12">
      <t>ソウスウ</t>
    </rPh>
    <rPh sb="13" eb="15">
      <t>カイトウ</t>
    </rPh>
    <rPh sb="15" eb="17">
      <t>ソウスウ</t>
    </rPh>
    <rPh sb="18" eb="19">
      <t>シ</t>
    </rPh>
    <rPh sb="21" eb="23">
      <t>ワリアイ</t>
    </rPh>
    <phoneticPr fontId="1"/>
  </si>
  <si>
    <t>※選択肢に色をつけたのは選択数の多い上位１０項目</t>
    <rPh sb="1" eb="4">
      <t>センタクシ</t>
    </rPh>
    <rPh sb="5" eb="6">
      <t>イロ</t>
    </rPh>
    <rPh sb="12" eb="14">
      <t>センタク</t>
    </rPh>
    <rPh sb="14" eb="15">
      <t>スウ</t>
    </rPh>
    <rPh sb="16" eb="17">
      <t>オオ</t>
    </rPh>
    <rPh sb="18" eb="20">
      <t>ジョウイ</t>
    </rPh>
    <rPh sb="22" eb="24">
      <t>コウモク</t>
    </rPh>
    <phoneticPr fontId="1"/>
  </si>
  <si>
    <t>対象件数</t>
    <rPh sb="0" eb="2">
      <t>タイショウ</t>
    </rPh>
    <rPh sb="2" eb="4">
      <t>ケンスウ</t>
    </rPh>
    <phoneticPr fontId="1"/>
  </si>
  <si>
    <t>加害者、被害者ともに虐待の認識や理解がないこと。虐待防止センターが設置しても何も機能が果たさないと感じるため。</t>
    <rPh sb="0" eb="3">
      <t>カガイシャ</t>
    </rPh>
    <rPh sb="4" eb="7">
      <t>ヒガイシャ</t>
    </rPh>
    <rPh sb="10" eb="12">
      <t>ギャクタイ</t>
    </rPh>
    <rPh sb="13" eb="15">
      <t>ニンシキ</t>
    </rPh>
    <rPh sb="16" eb="18">
      <t>リカイ</t>
    </rPh>
    <rPh sb="24" eb="26">
      <t>ギャクタイ</t>
    </rPh>
    <rPh sb="26" eb="28">
      <t>ボウシ</t>
    </rPh>
    <rPh sb="33" eb="35">
      <t>セッチ</t>
    </rPh>
    <rPh sb="38" eb="39">
      <t>ナニ</t>
    </rPh>
    <rPh sb="40" eb="42">
      <t>キノウ</t>
    </rPh>
    <rPh sb="43" eb="44">
      <t>ハ</t>
    </rPh>
    <rPh sb="49" eb="50">
      <t>カン</t>
    </rPh>
    <phoneticPr fontId="17"/>
  </si>
  <si>
    <t>被害者への支援だけで十分な対応ができたと判断したため</t>
    <rPh sb="0" eb="3">
      <t>ヒガイシャ</t>
    </rPh>
    <rPh sb="5" eb="7">
      <t>シエン</t>
    </rPh>
    <rPh sb="10" eb="12">
      <t>ジュウフン</t>
    </rPh>
    <rPh sb="13" eb="15">
      <t>タイオウ</t>
    </rPh>
    <rPh sb="20" eb="22">
      <t>ハンダン</t>
    </rPh>
    <phoneticPr fontId="1"/>
  </si>
  <si>
    <t>心身機能の障害</t>
    <rPh sb="0" eb="2">
      <t>シンシン</t>
    </rPh>
    <rPh sb="2" eb="4">
      <t>キノウ</t>
    </rPh>
    <rPh sb="5" eb="7">
      <t>ショウガイ</t>
    </rPh>
    <phoneticPr fontId="1"/>
  </si>
  <si>
    <t>施設での事例で，所在する町で事実確認をはじめ，その後の対応が行われたため。</t>
    <rPh sb="0" eb="2">
      <t>シセツ</t>
    </rPh>
    <rPh sb="4" eb="6">
      <t>ジレイ</t>
    </rPh>
    <rPh sb="8" eb="10">
      <t>ショザイ</t>
    </rPh>
    <rPh sb="12" eb="13">
      <t>マチ</t>
    </rPh>
    <rPh sb="14" eb="16">
      <t>ジジツ</t>
    </rPh>
    <rPh sb="16" eb="18">
      <t>カクニン</t>
    </rPh>
    <rPh sb="25" eb="26">
      <t>ゴ</t>
    </rPh>
    <rPh sb="27" eb="29">
      <t>タイオウ</t>
    </rPh>
    <rPh sb="30" eb="31">
      <t>オコナ</t>
    </rPh>
    <phoneticPr fontId="1"/>
  </si>
  <si>
    <t>加害者・被害者とも障がいを持つケースで、相談支援事業所をはじめとした関係機関により、両者に対し日中活動及び金銭管理の支援を行った。</t>
    <rPh sb="0" eb="3">
      <t>カガイシャ</t>
    </rPh>
    <rPh sb="4" eb="7">
      <t>ヒガイシャ</t>
    </rPh>
    <rPh sb="9" eb="10">
      <t>ショウ</t>
    </rPh>
    <rPh sb="13" eb="14">
      <t>モ</t>
    </rPh>
    <rPh sb="20" eb="22">
      <t>ソウダン</t>
    </rPh>
    <rPh sb="22" eb="24">
      <t>シエン</t>
    </rPh>
    <rPh sb="24" eb="27">
      <t>ジギョウショ</t>
    </rPh>
    <rPh sb="34" eb="36">
      <t>カンケイ</t>
    </rPh>
    <rPh sb="36" eb="38">
      <t>キカン</t>
    </rPh>
    <rPh sb="42" eb="44">
      <t>リョウシャ</t>
    </rPh>
    <rPh sb="45" eb="46">
      <t>タイ</t>
    </rPh>
    <rPh sb="47" eb="49">
      <t>ニッチュウ</t>
    </rPh>
    <rPh sb="49" eb="51">
      <t>カツドウ</t>
    </rPh>
    <rPh sb="51" eb="52">
      <t>オヨ</t>
    </rPh>
    <rPh sb="53" eb="55">
      <t>キンセン</t>
    </rPh>
    <rPh sb="55" eb="57">
      <t>カンリ</t>
    </rPh>
    <rPh sb="58" eb="60">
      <t>シエン</t>
    </rPh>
    <rPh sb="61" eb="62">
      <t>オコナ</t>
    </rPh>
    <phoneticPr fontId="1"/>
  </si>
  <si>
    <t>被虐待者はすでにDVシェルターに避難しており、加害者は単身となっていたため</t>
    <rPh sb="0" eb="1">
      <t>ヒ</t>
    </rPh>
    <rPh sb="1" eb="3">
      <t>ギャクタイ</t>
    </rPh>
    <rPh sb="3" eb="4">
      <t>シャ</t>
    </rPh>
    <rPh sb="16" eb="18">
      <t>ヒナン</t>
    </rPh>
    <rPh sb="23" eb="26">
      <t>カガイシャ</t>
    </rPh>
    <rPh sb="27" eb="29">
      <t>タンシン</t>
    </rPh>
    <phoneticPr fontId="1"/>
  </si>
  <si>
    <t>現在、マニュアルの作成中である</t>
    <rPh sb="0" eb="2">
      <t>ゲンザイ</t>
    </rPh>
    <rPh sb="9" eb="12">
      <t>サクセイチュウ</t>
    </rPh>
    <phoneticPr fontId="1"/>
  </si>
  <si>
    <t>面談</t>
    <rPh sb="0" eb="2">
      <t>メンダン</t>
    </rPh>
    <phoneticPr fontId="1"/>
  </si>
  <si>
    <t>必要性がなかった</t>
    <rPh sb="0" eb="3">
      <t>ヒツヨウセイ</t>
    </rPh>
    <phoneticPr fontId="1"/>
  </si>
  <si>
    <t>素早い初動を心がけ、関係機関と連携し、冷静な対応を図ることを大切にしている。</t>
    <rPh sb="0" eb="2">
      <t>スバヤ</t>
    </rPh>
    <rPh sb="3" eb="5">
      <t>ショドウ</t>
    </rPh>
    <rPh sb="6" eb="7">
      <t>ココロ</t>
    </rPh>
    <rPh sb="10" eb="12">
      <t>カンケイ</t>
    </rPh>
    <rPh sb="12" eb="14">
      <t>キカン</t>
    </rPh>
    <rPh sb="15" eb="17">
      <t>レンケイ</t>
    </rPh>
    <rPh sb="19" eb="21">
      <t>レイセイ</t>
    </rPh>
    <rPh sb="22" eb="24">
      <t>タイオウ</t>
    </rPh>
    <rPh sb="25" eb="26">
      <t>ハカ</t>
    </rPh>
    <rPh sb="30" eb="32">
      <t>タイセツ</t>
    </rPh>
    <phoneticPr fontId="3"/>
  </si>
  <si>
    <t>社会福祉全般の業務を兼務しているため、緊急時等の対応ができるか。</t>
    <rPh sb="0" eb="2">
      <t>シャカイ</t>
    </rPh>
    <rPh sb="2" eb="4">
      <t>フクシ</t>
    </rPh>
    <rPh sb="4" eb="6">
      <t>ゼンパン</t>
    </rPh>
    <rPh sb="7" eb="9">
      <t>ギョウム</t>
    </rPh>
    <rPh sb="10" eb="12">
      <t>ケンム</t>
    </rPh>
    <rPh sb="19" eb="21">
      <t>キンキュウ</t>
    </rPh>
    <rPh sb="21" eb="22">
      <t>ジ</t>
    </rPh>
    <rPh sb="22" eb="23">
      <t>トウ</t>
    </rPh>
    <rPh sb="24" eb="26">
      <t>タイオウ</t>
    </rPh>
    <phoneticPr fontId="3"/>
  </si>
  <si>
    <t>該当者は既に転出しているため、選択肢に迷う設問がありました。</t>
    <rPh sb="0" eb="3">
      <t>ガイトウシャ</t>
    </rPh>
    <rPh sb="4" eb="5">
      <t>スデ</t>
    </rPh>
    <rPh sb="6" eb="8">
      <t>テンシュツ</t>
    </rPh>
    <rPh sb="15" eb="18">
      <t>センタクシ</t>
    </rPh>
    <rPh sb="19" eb="20">
      <t>マヨ</t>
    </rPh>
    <rPh sb="21" eb="23">
      <t>セツモン</t>
    </rPh>
    <phoneticPr fontId="3"/>
  </si>
  <si>
    <t>ほとんどの場合が夫や交際者からの虐待で、虐待は受けても、継続的なものではなく、被害者は別れる意志はなく、同居を続けたいという意向であるため。</t>
    <rPh sb="5" eb="7">
      <t>バアイ</t>
    </rPh>
    <rPh sb="8" eb="9">
      <t>オット</t>
    </rPh>
    <rPh sb="10" eb="13">
      <t>コウサイシャ</t>
    </rPh>
    <rPh sb="16" eb="18">
      <t>ギャクタイ</t>
    </rPh>
    <rPh sb="20" eb="22">
      <t>ギャクタイ</t>
    </rPh>
    <rPh sb="23" eb="24">
      <t>ウ</t>
    </rPh>
    <rPh sb="28" eb="31">
      <t>ケイゾクテキ</t>
    </rPh>
    <rPh sb="39" eb="42">
      <t>ヒガイシャ</t>
    </rPh>
    <rPh sb="43" eb="44">
      <t>ワカ</t>
    </rPh>
    <rPh sb="46" eb="48">
      <t>イシ</t>
    </rPh>
    <rPh sb="52" eb="54">
      <t>ドウキョ</t>
    </rPh>
    <rPh sb="55" eb="56">
      <t>ツヅ</t>
    </rPh>
    <rPh sb="62" eb="64">
      <t>イコウ</t>
    </rPh>
    <phoneticPr fontId="3"/>
  </si>
  <si>
    <t>複数の事案が同時に発生した場合の対応、体制。</t>
    <rPh sb="0" eb="2">
      <t>フクスウ</t>
    </rPh>
    <rPh sb="3" eb="5">
      <t>ジアン</t>
    </rPh>
    <rPh sb="6" eb="8">
      <t>ドウジ</t>
    </rPh>
    <rPh sb="9" eb="11">
      <t>ハッセイ</t>
    </rPh>
    <rPh sb="13" eb="15">
      <t>バアイ</t>
    </rPh>
    <rPh sb="16" eb="18">
      <t>タイオウ</t>
    </rPh>
    <rPh sb="19" eb="21">
      <t>タイセイ</t>
    </rPh>
    <phoneticPr fontId="3"/>
  </si>
  <si>
    <t>専門職員の配置なく、係内の職員全員兼任となり、センターを設置している。日常業務の事務量が多く、相談・通報があった場合、マニュアルもないため迅速かつ適切に対応できるか不安はある。</t>
    <rPh sb="0" eb="2">
      <t>センモン</t>
    </rPh>
    <rPh sb="2" eb="4">
      <t>ショクイン</t>
    </rPh>
    <rPh sb="5" eb="7">
      <t>ハイチ</t>
    </rPh>
    <rPh sb="10" eb="11">
      <t>カカリ</t>
    </rPh>
    <rPh sb="11" eb="12">
      <t>ナイ</t>
    </rPh>
    <rPh sb="13" eb="15">
      <t>ショクイン</t>
    </rPh>
    <rPh sb="15" eb="17">
      <t>ゼンイン</t>
    </rPh>
    <rPh sb="17" eb="19">
      <t>ケンニン</t>
    </rPh>
    <rPh sb="28" eb="30">
      <t>セッチ</t>
    </rPh>
    <rPh sb="35" eb="37">
      <t>ニチジョウ</t>
    </rPh>
    <rPh sb="37" eb="39">
      <t>ギョウム</t>
    </rPh>
    <rPh sb="40" eb="43">
      <t>ジムリョウ</t>
    </rPh>
    <rPh sb="44" eb="45">
      <t>オオ</t>
    </rPh>
    <rPh sb="47" eb="49">
      <t>ソウダン</t>
    </rPh>
    <rPh sb="50" eb="52">
      <t>ツウホウ</t>
    </rPh>
    <rPh sb="56" eb="58">
      <t>バアイ</t>
    </rPh>
    <rPh sb="69" eb="71">
      <t>ジンソク</t>
    </rPh>
    <rPh sb="73" eb="75">
      <t>テキセツ</t>
    </rPh>
    <rPh sb="76" eb="78">
      <t>タイオウ</t>
    </rPh>
    <rPh sb="82" eb="84">
      <t>フアン</t>
    </rPh>
    <phoneticPr fontId="3"/>
  </si>
  <si>
    <t>委託できない業務（立入調査、一時保護）は市で、その他業務は、市及び委託している社会福祉法人どちらでも対応</t>
    <rPh sb="0" eb="2">
      <t>イタク</t>
    </rPh>
    <rPh sb="6" eb="8">
      <t>ギョウム</t>
    </rPh>
    <rPh sb="9" eb="10">
      <t>タ</t>
    </rPh>
    <rPh sb="10" eb="11">
      <t>イ</t>
    </rPh>
    <rPh sb="11" eb="13">
      <t>チョウサ</t>
    </rPh>
    <rPh sb="14" eb="16">
      <t>イチジ</t>
    </rPh>
    <rPh sb="16" eb="18">
      <t>ホゴ</t>
    </rPh>
    <rPh sb="20" eb="21">
      <t>シ</t>
    </rPh>
    <rPh sb="25" eb="26">
      <t>タ</t>
    </rPh>
    <rPh sb="26" eb="28">
      <t>ギョウム</t>
    </rPh>
    <rPh sb="30" eb="31">
      <t>シ</t>
    </rPh>
    <rPh sb="31" eb="32">
      <t>オヨ</t>
    </rPh>
    <rPh sb="33" eb="35">
      <t>イタク</t>
    </rPh>
    <rPh sb="39" eb="41">
      <t>シャカイ</t>
    </rPh>
    <rPh sb="41" eb="43">
      <t>フクシ</t>
    </rPh>
    <rPh sb="43" eb="45">
      <t>ホウジン</t>
    </rPh>
    <rPh sb="50" eb="52">
      <t>タイオウ</t>
    </rPh>
    <phoneticPr fontId="1"/>
  </si>
  <si>
    <t>加害者である施設職員が解雇されたため。</t>
    <rPh sb="0" eb="3">
      <t>カガイシャ</t>
    </rPh>
    <rPh sb="6" eb="8">
      <t>シセツ</t>
    </rPh>
    <rPh sb="8" eb="10">
      <t>ショクイン</t>
    </rPh>
    <rPh sb="11" eb="13">
      <t>カイコ</t>
    </rPh>
    <phoneticPr fontId="1"/>
  </si>
  <si>
    <t>１回</t>
    <rPh sb="1" eb="2">
      <t>カイ</t>
    </rPh>
    <phoneticPr fontId="1"/>
  </si>
  <si>
    <t>２回</t>
    <rPh sb="1" eb="2">
      <t>カイ</t>
    </rPh>
    <phoneticPr fontId="1"/>
  </si>
  <si>
    <t>保健師、保健所職員の毎月訪問等（継続中）</t>
    <rPh sb="0" eb="3">
      <t>ホケンシ</t>
    </rPh>
    <rPh sb="4" eb="7">
      <t>ホケンジョ</t>
    </rPh>
    <rPh sb="7" eb="9">
      <t>ショクイン</t>
    </rPh>
    <rPh sb="10" eb="12">
      <t>マイツキ</t>
    </rPh>
    <rPh sb="12" eb="14">
      <t>ホウモン</t>
    </rPh>
    <rPh sb="14" eb="15">
      <t>トウ</t>
    </rPh>
    <rPh sb="16" eb="18">
      <t>ケイゾク</t>
    </rPh>
    <rPh sb="18" eb="19">
      <t>チュウ</t>
    </rPh>
    <phoneticPr fontId="1"/>
  </si>
  <si>
    <t>被害者通院後、警察で相談し、加害者は病名が分かったので今後は支えながらやっていくと口頭で約束したのでセンターからは行っていない。</t>
    <rPh sb="0" eb="3">
      <t>ヒガイシャ</t>
    </rPh>
    <rPh sb="3" eb="5">
      <t>ツウイン</t>
    </rPh>
    <rPh sb="5" eb="6">
      <t>ゴ</t>
    </rPh>
    <rPh sb="7" eb="9">
      <t>ケイサツ</t>
    </rPh>
    <rPh sb="10" eb="12">
      <t>ソウダン</t>
    </rPh>
    <rPh sb="14" eb="17">
      <t>カガイシャ</t>
    </rPh>
    <rPh sb="18" eb="20">
      <t>ビョウメイ</t>
    </rPh>
    <rPh sb="21" eb="22">
      <t>ワ</t>
    </rPh>
    <rPh sb="27" eb="29">
      <t>コンゴ</t>
    </rPh>
    <rPh sb="30" eb="31">
      <t>ササ</t>
    </rPh>
    <rPh sb="41" eb="43">
      <t>コウトウ</t>
    </rPh>
    <rPh sb="44" eb="46">
      <t>ヤクソク</t>
    </rPh>
    <rPh sb="57" eb="58">
      <t>イ</t>
    </rPh>
    <phoneticPr fontId="1"/>
  </si>
  <si>
    <t>事件発覚後、自己退職したため</t>
    <rPh sb="0" eb="2">
      <t>ジケン</t>
    </rPh>
    <rPh sb="2" eb="4">
      <t>ハッカク</t>
    </rPh>
    <rPh sb="4" eb="5">
      <t>ゴ</t>
    </rPh>
    <rPh sb="6" eb="8">
      <t>ジコ</t>
    </rPh>
    <rPh sb="8" eb="10">
      <t>タイショク</t>
    </rPh>
    <phoneticPr fontId="1"/>
  </si>
  <si>
    <t>虐待防止研修実施</t>
    <rPh sb="0" eb="2">
      <t>ギャクタイ</t>
    </rPh>
    <rPh sb="2" eb="4">
      <t>ボウシ</t>
    </rPh>
    <rPh sb="4" eb="6">
      <t>ケンシュウ</t>
    </rPh>
    <rPh sb="6" eb="8">
      <t>ジッシ</t>
    </rPh>
    <phoneticPr fontId="1"/>
  </si>
  <si>
    <t>調査した結果、自傷の可能性が高かったため</t>
    <rPh sb="0" eb="2">
      <t>チョウサ</t>
    </rPh>
    <rPh sb="4" eb="6">
      <t>ケッカ</t>
    </rPh>
    <rPh sb="7" eb="9">
      <t>ジショウ</t>
    </rPh>
    <rPh sb="10" eb="13">
      <t>カノウセイ</t>
    </rPh>
    <rPh sb="14" eb="15">
      <t>タカ</t>
    </rPh>
    <phoneticPr fontId="1"/>
  </si>
  <si>
    <t>指導及び相談等を行った</t>
    <rPh sb="0" eb="2">
      <t>シドウ</t>
    </rPh>
    <rPh sb="2" eb="3">
      <t>オヨ</t>
    </rPh>
    <rPh sb="4" eb="6">
      <t>ソウダン</t>
    </rPh>
    <rPh sb="6" eb="7">
      <t>トウ</t>
    </rPh>
    <rPh sb="8" eb="9">
      <t>オコナ</t>
    </rPh>
    <phoneticPr fontId="1"/>
  </si>
  <si>
    <t>問２　実施主体</t>
    <rPh sb="0" eb="1">
      <t>トイ</t>
    </rPh>
    <rPh sb="3" eb="5">
      <t>ジッシ</t>
    </rPh>
    <rPh sb="5" eb="7">
      <t>シュタイ</t>
    </rPh>
    <phoneticPr fontId="1"/>
  </si>
  <si>
    <t>①行政機関が直接</t>
    <rPh sb="1" eb="3">
      <t>ギョウセイ</t>
    </rPh>
    <rPh sb="3" eb="5">
      <t>キカン</t>
    </rPh>
    <rPh sb="6" eb="8">
      <t>チョクセツ</t>
    </rPh>
    <phoneticPr fontId="1"/>
  </si>
  <si>
    <t>②社会福祉法人等に委託</t>
    <rPh sb="1" eb="3">
      <t>シャカイ</t>
    </rPh>
    <rPh sb="3" eb="5">
      <t>フクシ</t>
    </rPh>
    <rPh sb="5" eb="7">
      <t>ホウジン</t>
    </rPh>
    <rPh sb="7" eb="8">
      <t>トウ</t>
    </rPh>
    <rPh sb="9" eb="11">
      <t>イタク</t>
    </rPh>
    <phoneticPr fontId="1"/>
  </si>
  <si>
    <t>③平日日中は行政機関、夜間・土日は委託</t>
    <rPh sb="1" eb="3">
      <t>ヘイジツ</t>
    </rPh>
    <rPh sb="3" eb="5">
      <t>ニッチュウ</t>
    </rPh>
    <rPh sb="6" eb="8">
      <t>ギョウセイ</t>
    </rPh>
    <rPh sb="8" eb="10">
      <t>キカン</t>
    </rPh>
    <rPh sb="11" eb="13">
      <t>ヤカン</t>
    </rPh>
    <rPh sb="14" eb="16">
      <t>ドニチ</t>
    </rPh>
    <rPh sb="17" eb="19">
      <t>イタク</t>
    </rPh>
    <phoneticPr fontId="1"/>
  </si>
  <si>
    <t>④その他</t>
    <rPh sb="3" eb="4">
      <t>タ</t>
    </rPh>
    <phoneticPr fontId="1"/>
  </si>
  <si>
    <t>通報の受付、啓発活動等について社会福祉法人等に委託しているが、受付後の対応は夜間・休日の緊急時を除き行政に引き継がれるほか、受付・相談自体について行政も並行して行っている。以下、件数等については、相談受付票を作成し、通報として受け付けたものについて記載する。</t>
  </si>
  <si>
    <t>平日日中は行政機関と社会福祉法人</t>
  </si>
  <si>
    <t>問３　職員の職種</t>
    <rPh sb="0" eb="1">
      <t>トイ</t>
    </rPh>
    <rPh sb="3" eb="5">
      <t>ショクイン</t>
    </rPh>
    <rPh sb="6" eb="8">
      <t>ショクシュ</t>
    </rPh>
    <phoneticPr fontId="1"/>
  </si>
  <si>
    <t>①精神保健福祉士</t>
    <rPh sb="1" eb="3">
      <t>セイシン</t>
    </rPh>
    <rPh sb="3" eb="5">
      <t>ホケン</t>
    </rPh>
    <rPh sb="5" eb="8">
      <t>フクシシ</t>
    </rPh>
    <phoneticPr fontId="1"/>
  </si>
  <si>
    <t>②社会福祉士</t>
    <rPh sb="1" eb="3">
      <t>シャカイ</t>
    </rPh>
    <rPh sb="3" eb="5">
      <t>フクシ</t>
    </rPh>
    <rPh sb="5" eb="6">
      <t>シ</t>
    </rPh>
    <phoneticPr fontId="1"/>
  </si>
  <si>
    <t>③介護福祉士</t>
    <rPh sb="1" eb="3">
      <t>カイゴ</t>
    </rPh>
    <rPh sb="3" eb="6">
      <t>フクシシ</t>
    </rPh>
    <phoneticPr fontId="1"/>
  </si>
  <si>
    <t>④保健師</t>
    <rPh sb="1" eb="4">
      <t>ホケンシ</t>
    </rPh>
    <phoneticPr fontId="1"/>
  </si>
  <si>
    <t>⑤看護師</t>
    <rPh sb="1" eb="4">
      <t>カンゴシ</t>
    </rPh>
    <phoneticPr fontId="1"/>
  </si>
  <si>
    <t>⑥社会福祉主事</t>
    <rPh sb="1" eb="3">
      <t>シャカイ</t>
    </rPh>
    <rPh sb="3" eb="5">
      <t>フクシ</t>
    </rPh>
    <rPh sb="5" eb="7">
      <t>シュジ</t>
    </rPh>
    <phoneticPr fontId="1"/>
  </si>
  <si>
    <t>⑦事務職員</t>
    <rPh sb="1" eb="3">
      <t>ジム</t>
    </rPh>
    <rPh sb="3" eb="5">
      <t>ショクイン</t>
    </rPh>
    <phoneticPr fontId="1"/>
  </si>
  <si>
    <t>⑧その他</t>
    <rPh sb="3" eb="4">
      <t>タ</t>
    </rPh>
    <phoneticPr fontId="1"/>
  </si>
  <si>
    <t>資格、人数体制について特定の定めはない</t>
  </si>
  <si>
    <t>問４　相談・通報件数</t>
    <rPh sb="0" eb="1">
      <t>トイ</t>
    </rPh>
    <rPh sb="3" eb="5">
      <t>ソウダン</t>
    </rPh>
    <rPh sb="6" eb="8">
      <t>ツウホウ</t>
    </rPh>
    <rPh sb="8" eb="10">
      <t>ケンスウ</t>
    </rPh>
    <phoneticPr fontId="1"/>
  </si>
  <si>
    <t>①０件</t>
    <rPh sb="2" eb="3">
      <t>ケン</t>
    </rPh>
    <phoneticPr fontId="1"/>
  </si>
  <si>
    <t>②１～５件</t>
    <rPh sb="4" eb="5">
      <t>ケン</t>
    </rPh>
    <phoneticPr fontId="1"/>
  </si>
  <si>
    <t>③６～１０件</t>
    <rPh sb="5" eb="6">
      <t>ケン</t>
    </rPh>
    <phoneticPr fontId="1"/>
  </si>
  <si>
    <t>④１１～１５件</t>
    <rPh sb="6" eb="7">
      <t>ケン</t>
    </rPh>
    <phoneticPr fontId="1"/>
  </si>
  <si>
    <t>⑤１６～２０件</t>
    <rPh sb="6" eb="7">
      <t>ケン</t>
    </rPh>
    <phoneticPr fontId="1"/>
  </si>
  <si>
    <t>⑥２１件以上</t>
    <rPh sb="3" eb="6">
      <t>ケンイジョウ</t>
    </rPh>
    <phoneticPr fontId="1"/>
  </si>
  <si>
    <t>問５　相談・通報のうち虐待と認定</t>
    <rPh sb="0" eb="1">
      <t>トイ</t>
    </rPh>
    <rPh sb="3" eb="5">
      <t>ソウダン</t>
    </rPh>
    <rPh sb="6" eb="8">
      <t>ツウホウ</t>
    </rPh>
    <rPh sb="11" eb="13">
      <t>ギャクタイ</t>
    </rPh>
    <rPh sb="14" eb="16">
      <t>ニンテイ</t>
    </rPh>
    <phoneticPr fontId="1"/>
  </si>
  <si>
    <t>①虐待と認定</t>
    <rPh sb="1" eb="3">
      <t>ギャクタイ</t>
    </rPh>
    <rPh sb="4" eb="6">
      <t>ニンテイ</t>
    </rPh>
    <phoneticPr fontId="1"/>
  </si>
  <si>
    <t>②虐待と認定せず</t>
    <rPh sb="1" eb="3">
      <t>ギャクタイ</t>
    </rPh>
    <rPh sb="4" eb="6">
      <t>ニンテイ</t>
    </rPh>
    <phoneticPr fontId="1"/>
  </si>
  <si>
    <t>③虐待と認定しないが不適切な関わり</t>
    <rPh sb="1" eb="3">
      <t>ギャクタイ</t>
    </rPh>
    <rPh sb="4" eb="6">
      <t>ニンテイ</t>
    </rPh>
    <rPh sb="10" eb="13">
      <t>フテキセツ</t>
    </rPh>
    <rPh sb="14" eb="15">
      <t>カカ</t>
    </rPh>
    <phoneticPr fontId="1"/>
  </si>
  <si>
    <t>問６　相談・通報の時間ごとの件数</t>
    <rPh sb="0" eb="1">
      <t>トイ</t>
    </rPh>
    <rPh sb="3" eb="5">
      <t>ソウダン</t>
    </rPh>
    <rPh sb="6" eb="8">
      <t>ツウホウ</t>
    </rPh>
    <rPh sb="9" eb="11">
      <t>ジカン</t>
    </rPh>
    <rPh sb="14" eb="16">
      <t>ケンスウ</t>
    </rPh>
    <phoneticPr fontId="1"/>
  </si>
  <si>
    <t>①平日の日中</t>
    <rPh sb="1" eb="3">
      <t>ヘイジツ</t>
    </rPh>
    <rPh sb="4" eb="6">
      <t>ニッチュウ</t>
    </rPh>
    <phoneticPr fontId="1"/>
  </si>
  <si>
    <t>②土日休日、夜間など</t>
    <rPh sb="1" eb="3">
      <t>ドニチ</t>
    </rPh>
    <rPh sb="3" eb="5">
      <t>キュウジツ</t>
    </rPh>
    <rPh sb="6" eb="8">
      <t>ヤカン</t>
    </rPh>
    <phoneticPr fontId="1"/>
  </si>
  <si>
    <t>問７　相談・通報の連絡経路</t>
    <rPh sb="0" eb="1">
      <t>トイ</t>
    </rPh>
    <rPh sb="3" eb="5">
      <t>ソウダン</t>
    </rPh>
    <rPh sb="6" eb="8">
      <t>ツウホウ</t>
    </rPh>
    <rPh sb="9" eb="11">
      <t>レンラク</t>
    </rPh>
    <rPh sb="11" eb="13">
      <t>ケイロ</t>
    </rPh>
    <phoneticPr fontId="1"/>
  </si>
  <si>
    <t>①来所による相談・通報</t>
    <rPh sb="1" eb="2">
      <t>ライ</t>
    </rPh>
    <rPh sb="2" eb="3">
      <t>ショ</t>
    </rPh>
    <rPh sb="6" eb="8">
      <t>ソウダン</t>
    </rPh>
    <rPh sb="9" eb="11">
      <t>ツウホウ</t>
    </rPh>
    <phoneticPr fontId="1"/>
  </si>
  <si>
    <t>②電話による相談・通報</t>
    <rPh sb="1" eb="3">
      <t>デンワ</t>
    </rPh>
    <rPh sb="6" eb="8">
      <t>ソウダン</t>
    </rPh>
    <rPh sb="9" eb="11">
      <t>ツウホウ</t>
    </rPh>
    <phoneticPr fontId="1"/>
  </si>
  <si>
    <t>③その他</t>
    <rPh sb="3" eb="4">
      <t>タ</t>
    </rPh>
    <phoneticPr fontId="1"/>
  </si>
  <si>
    <t>問８　相談・通報の事例ごとの対応方法</t>
    <rPh sb="0" eb="1">
      <t>トイ</t>
    </rPh>
    <rPh sb="3" eb="5">
      <t>ソウダン</t>
    </rPh>
    <rPh sb="6" eb="8">
      <t>ツウホウ</t>
    </rPh>
    <rPh sb="9" eb="11">
      <t>ジレイ</t>
    </rPh>
    <rPh sb="14" eb="16">
      <t>タイオウ</t>
    </rPh>
    <rPh sb="16" eb="18">
      <t>ホウホウ</t>
    </rPh>
    <phoneticPr fontId="1"/>
  </si>
  <si>
    <t>①電話</t>
    <rPh sb="1" eb="3">
      <t>デンワ</t>
    </rPh>
    <phoneticPr fontId="1"/>
  </si>
  <si>
    <t>②面接</t>
    <rPh sb="1" eb="3">
      <t>メンセツ</t>
    </rPh>
    <phoneticPr fontId="1"/>
  </si>
  <si>
    <t>③訪問対応</t>
    <rPh sb="1" eb="3">
      <t>ホウモン</t>
    </rPh>
    <rPh sb="3" eb="5">
      <t>タイオウ</t>
    </rPh>
    <phoneticPr fontId="1"/>
  </si>
  <si>
    <t>他課からの情報収集、通報票及び施設からの面談経過で判断、道からの通知及び施設からの事故報告書で判断、労働局からの通知により確認（25）</t>
    <phoneticPr fontId="1"/>
  </si>
  <si>
    <t>市役所内関係部署、関係機関への確認（２）</t>
    <phoneticPr fontId="1"/>
  </si>
  <si>
    <t>施設指導担当で対応（1）</t>
    <phoneticPr fontId="1"/>
  </si>
  <si>
    <t>何れも警察の「障害者虐待事案通報票」に基づき、市がコアメンバーによる会議を開催、情報収集及び対応方針の協議を行った。（２）</t>
    <phoneticPr fontId="1"/>
  </si>
  <si>
    <t>問９　相談・通報者について</t>
    <rPh sb="0" eb="1">
      <t>トイ</t>
    </rPh>
    <rPh sb="3" eb="5">
      <t>ソウダン</t>
    </rPh>
    <rPh sb="6" eb="8">
      <t>ツウホウ</t>
    </rPh>
    <rPh sb="8" eb="9">
      <t>シャ</t>
    </rPh>
    <phoneticPr fontId="1"/>
  </si>
  <si>
    <t>①本人</t>
    <rPh sb="1" eb="3">
      <t>ホンニン</t>
    </rPh>
    <phoneticPr fontId="1"/>
  </si>
  <si>
    <t>②父</t>
    <rPh sb="1" eb="2">
      <t>チチ</t>
    </rPh>
    <phoneticPr fontId="1"/>
  </si>
  <si>
    <t>③母</t>
    <rPh sb="1" eb="2">
      <t>ハハ</t>
    </rPh>
    <phoneticPr fontId="1"/>
  </si>
  <si>
    <t>④兄弟姉妹</t>
    <rPh sb="1" eb="3">
      <t>キョウダイ</t>
    </rPh>
    <rPh sb="3" eb="5">
      <t>シマイ</t>
    </rPh>
    <phoneticPr fontId="1"/>
  </si>
  <si>
    <t>⑥福祉施設職員</t>
    <rPh sb="1" eb="3">
      <t>フクシ</t>
    </rPh>
    <rPh sb="3" eb="5">
      <t>シセツ</t>
    </rPh>
    <rPh sb="5" eb="7">
      <t>ショクイン</t>
    </rPh>
    <phoneticPr fontId="1"/>
  </si>
  <si>
    <t>⑦雇用企業従業員</t>
    <rPh sb="1" eb="3">
      <t>コヨウ</t>
    </rPh>
    <rPh sb="3" eb="5">
      <t>キギョウ</t>
    </rPh>
    <rPh sb="5" eb="8">
      <t>ジュウギョウイン</t>
    </rPh>
    <phoneticPr fontId="1"/>
  </si>
  <si>
    <t>⑧学校関係者</t>
    <rPh sb="1" eb="3">
      <t>ガッコウ</t>
    </rPh>
    <rPh sb="3" eb="6">
      <t>カンケイシャ</t>
    </rPh>
    <phoneticPr fontId="1"/>
  </si>
  <si>
    <t>⑨住民</t>
    <rPh sb="1" eb="3">
      <t>ジュウミン</t>
    </rPh>
    <phoneticPr fontId="1"/>
  </si>
  <si>
    <t>⑩民生委員</t>
    <rPh sb="1" eb="3">
      <t>ミンセイ</t>
    </rPh>
    <rPh sb="3" eb="5">
      <t>イイン</t>
    </rPh>
    <phoneticPr fontId="1"/>
  </si>
  <si>
    <t>⑪警察</t>
    <rPh sb="1" eb="3">
      <t>ケイサツ</t>
    </rPh>
    <phoneticPr fontId="1"/>
  </si>
  <si>
    <t>⑫市町村</t>
    <rPh sb="1" eb="4">
      <t>シチョウソン</t>
    </rPh>
    <phoneticPr fontId="1"/>
  </si>
  <si>
    <t>⑬その他</t>
    <rPh sb="3" eb="4">
      <t>タ</t>
    </rPh>
    <phoneticPr fontId="1"/>
  </si>
  <si>
    <t>問10－１　被害者の障害種別</t>
    <rPh sb="0" eb="1">
      <t>トイ</t>
    </rPh>
    <rPh sb="6" eb="9">
      <t>ヒガイシャ</t>
    </rPh>
    <rPh sb="10" eb="12">
      <t>ショウガイ</t>
    </rPh>
    <rPh sb="12" eb="14">
      <t>シュベツ</t>
    </rPh>
    <phoneticPr fontId="1"/>
  </si>
  <si>
    <t>①身体障がい者</t>
    <rPh sb="1" eb="3">
      <t>シンタイ</t>
    </rPh>
    <rPh sb="3" eb="4">
      <t>ショウ</t>
    </rPh>
    <rPh sb="6" eb="7">
      <t>シャ</t>
    </rPh>
    <phoneticPr fontId="1"/>
  </si>
  <si>
    <t>②知的障がい者</t>
    <rPh sb="1" eb="3">
      <t>チテキ</t>
    </rPh>
    <rPh sb="3" eb="4">
      <t>ショウ</t>
    </rPh>
    <rPh sb="6" eb="7">
      <t>シャ</t>
    </rPh>
    <phoneticPr fontId="1"/>
  </si>
  <si>
    <t>③精神障がい者</t>
    <rPh sb="1" eb="3">
      <t>セイシン</t>
    </rPh>
    <rPh sb="3" eb="4">
      <t>ショウ</t>
    </rPh>
    <rPh sb="6" eb="7">
      <t>シャ</t>
    </rPh>
    <phoneticPr fontId="1"/>
  </si>
  <si>
    <t>問１０－２　身体障がい者の障がい種別</t>
    <rPh sb="0" eb="1">
      <t>トイ</t>
    </rPh>
    <rPh sb="6" eb="8">
      <t>シンタイ</t>
    </rPh>
    <rPh sb="8" eb="9">
      <t>ショウ</t>
    </rPh>
    <rPh sb="11" eb="12">
      <t>シャ</t>
    </rPh>
    <rPh sb="13" eb="14">
      <t>ショウ</t>
    </rPh>
    <rPh sb="16" eb="18">
      <t>シュベツ</t>
    </rPh>
    <phoneticPr fontId="1"/>
  </si>
  <si>
    <t>視覚障がい</t>
    <phoneticPr fontId="1"/>
  </si>
  <si>
    <t>半身まひ</t>
    <rPh sb="0" eb="2">
      <t>ハンシン</t>
    </rPh>
    <phoneticPr fontId="1"/>
  </si>
  <si>
    <t>聴覚障がい</t>
    <rPh sb="0" eb="2">
      <t>チョウカク</t>
    </rPh>
    <rPh sb="2" eb="3">
      <t>ショウ</t>
    </rPh>
    <phoneticPr fontId="1"/>
  </si>
  <si>
    <t>言語障がい</t>
    <rPh sb="0" eb="2">
      <t>ゲンゴ</t>
    </rPh>
    <rPh sb="2" eb="3">
      <t>ショウ</t>
    </rPh>
    <phoneticPr fontId="1"/>
  </si>
  <si>
    <t>直腸障がい</t>
    <rPh sb="0" eb="2">
      <t>チョクチョウ</t>
    </rPh>
    <rPh sb="2" eb="3">
      <t>ショウ</t>
    </rPh>
    <phoneticPr fontId="1"/>
  </si>
  <si>
    <t>問１１　被害者の性別</t>
    <rPh sb="0" eb="1">
      <t>トイ</t>
    </rPh>
    <rPh sb="4" eb="7">
      <t>ヒガイシャ</t>
    </rPh>
    <rPh sb="8" eb="10">
      <t>セイベツ</t>
    </rPh>
    <phoneticPr fontId="1"/>
  </si>
  <si>
    <t>①男性</t>
    <rPh sb="1" eb="3">
      <t>ダンセイ</t>
    </rPh>
    <phoneticPr fontId="1"/>
  </si>
  <si>
    <t>②女性</t>
    <rPh sb="1" eb="3">
      <t>ジョセイ</t>
    </rPh>
    <phoneticPr fontId="1"/>
  </si>
  <si>
    <t>問１２　被害者の年代</t>
    <rPh sb="0" eb="1">
      <t>トイ</t>
    </rPh>
    <rPh sb="4" eb="7">
      <t>ヒガイシャ</t>
    </rPh>
    <rPh sb="8" eb="10">
      <t>ネンダイ</t>
    </rPh>
    <phoneticPr fontId="1"/>
  </si>
  <si>
    <t>①～１９歳</t>
    <rPh sb="4" eb="5">
      <t>サイ</t>
    </rPh>
    <phoneticPr fontId="1"/>
  </si>
  <si>
    <t>②２０歳～２９歳</t>
    <rPh sb="3" eb="4">
      <t>サイ</t>
    </rPh>
    <rPh sb="7" eb="8">
      <t>サイ</t>
    </rPh>
    <phoneticPr fontId="1"/>
  </si>
  <si>
    <t>③３０歳～３９歳</t>
    <rPh sb="3" eb="4">
      <t>サイ</t>
    </rPh>
    <rPh sb="7" eb="8">
      <t>サイ</t>
    </rPh>
    <phoneticPr fontId="1"/>
  </si>
  <si>
    <t>④４０歳～４９歳</t>
    <rPh sb="3" eb="4">
      <t>サイ</t>
    </rPh>
    <rPh sb="7" eb="8">
      <t>サイ</t>
    </rPh>
    <phoneticPr fontId="1"/>
  </si>
  <si>
    <t>⑤５０歳～５９歳</t>
    <rPh sb="3" eb="4">
      <t>サイ</t>
    </rPh>
    <rPh sb="7" eb="8">
      <t>サイ</t>
    </rPh>
    <phoneticPr fontId="1"/>
  </si>
  <si>
    <t>⑥６０歳～６４歳</t>
    <rPh sb="3" eb="4">
      <t>サイ</t>
    </rPh>
    <rPh sb="7" eb="8">
      <t>サイ</t>
    </rPh>
    <phoneticPr fontId="1"/>
  </si>
  <si>
    <t>⑦６５歳～</t>
    <rPh sb="3" eb="4">
      <t>サイ</t>
    </rPh>
    <phoneticPr fontId="1"/>
  </si>
  <si>
    <t>⑧不明</t>
    <rPh sb="1" eb="3">
      <t>フメイ</t>
    </rPh>
    <phoneticPr fontId="1"/>
  </si>
  <si>
    <t>問１３　加害者について</t>
    <rPh sb="0" eb="1">
      <t>トイ</t>
    </rPh>
    <rPh sb="4" eb="7">
      <t>カガイシャ</t>
    </rPh>
    <phoneticPr fontId="1"/>
  </si>
  <si>
    <t>①父</t>
    <rPh sb="1" eb="2">
      <t>チチ</t>
    </rPh>
    <phoneticPr fontId="1"/>
  </si>
  <si>
    <t>②母</t>
    <rPh sb="1" eb="2">
      <t>ハハ</t>
    </rPh>
    <phoneticPr fontId="1"/>
  </si>
  <si>
    <t>③夫</t>
    <rPh sb="1" eb="2">
      <t>オット</t>
    </rPh>
    <phoneticPr fontId="1"/>
  </si>
  <si>
    <t>④妻</t>
    <rPh sb="1" eb="2">
      <t>ツマ</t>
    </rPh>
    <phoneticPr fontId="1"/>
  </si>
  <si>
    <t>⑤息子</t>
    <rPh sb="1" eb="3">
      <t>ムスコ</t>
    </rPh>
    <phoneticPr fontId="1"/>
  </si>
  <si>
    <t>⑥娘</t>
    <rPh sb="1" eb="2">
      <t>ムスメ</t>
    </rPh>
    <phoneticPr fontId="1"/>
  </si>
  <si>
    <t>⑦兄弟姉妹</t>
    <rPh sb="1" eb="3">
      <t>キョウダイ</t>
    </rPh>
    <rPh sb="3" eb="5">
      <t>シマイ</t>
    </rPh>
    <phoneticPr fontId="1"/>
  </si>
  <si>
    <t>⑨支援者・指導員など</t>
    <rPh sb="1" eb="4">
      <t>シエンシャ</t>
    </rPh>
    <rPh sb="5" eb="8">
      <t>シドウイン</t>
    </rPh>
    <phoneticPr fontId="1"/>
  </si>
  <si>
    <t>⑧管理者など</t>
    <rPh sb="1" eb="4">
      <t>カンリシャ</t>
    </rPh>
    <phoneticPr fontId="1"/>
  </si>
  <si>
    <t>⑩勤務先社長など</t>
    <rPh sb="1" eb="4">
      <t>キンムサキ</t>
    </rPh>
    <rPh sb="4" eb="6">
      <t>シャチョウ</t>
    </rPh>
    <phoneticPr fontId="1"/>
  </si>
  <si>
    <t>⑪勤務先社員</t>
    <rPh sb="1" eb="4">
      <t>キンムサキ</t>
    </rPh>
    <rPh sb="4" eb="6">
      <t>シャイン</t>
    </rPh>
    <phoneticPr fontId="1"/>
  </si>
  <si>
    <t>⑫その他</t>
    <rPh sb="3" eb="4">
      <t>タ</t>
    </rPh>
    <phoneticPr fontId="1"/>
  </si>
  <si>
    <t>問１４　虐待の種類</t>
    <rPh sb="0" eb="1">
      <t>トイ</t>
    </rPh>
    <rPh sb="4" eb="6">
      <t>ギャクタイ</t>
    </rPh>
    <rPh sb="7" eb="9">
      <t>シュルイ</t>
    </rPh>
    <phoneticPr fontId="1"/>
  </si>
  <si>
    <t>①身体的虐待</t>
    <rPh sb="1" eb="4">
      <t>シンタイテキ</t>
    </rPh>
    <rPh sb="4" eb="6">
      <t>ギャクタイ</t>
    </rPh>
    <phoneticPr fontId="1"/>
  </si>
  <si>
    <t>②性的虐待</t>
    <rPh sb="1" eb="3">
      <t>セイテキ</t>
    </rPh>
    <rPh sb="3" eb="5">
      <t>ギャクタイ</t>
    </rPh>
    <phoneticPr fontId="1"/>
  </si>
  <si>
    <t>③心理的虐待</t>
    <rPh sb="1" eb="4">
      <t>シンリテキ</t>
    </rPh>
    <rPh sb="4" eb="6">
      <t>ギャクタイ</t>
    </rPh>
    <phoneticPr fontId="1"/>
  </si>
  <si>
    <t>④ネグレクト</t>
    <phoneticPr fontId="1"/>
  </si>
  <si>
    <t>⑤経済的虐待</t>
    <rPh sb="1" eb="4">
      <t>ケイザイテキ</t>
    </rPh>
    <rPh sb="4" eb="6">
      <t>ギャクタイ</t>
    </rPh>
    <phoneticPr fontId="1"/>
  </si>
  <si>
    <t>問１５　虐待事例への対応期間</t>
    <rPh sb="0" eb="1">
      <t>トイ</t>
    </rPh>
    <rPh sb="4" eb="6">
      <t>ギャクタイ</t>
    </rPh>
    <rPh sb="6" eb="8">
      <t>ジレイ</t>
    </rPh>
    <rPh sb="10" eb="12">
      <t>タイオウ</t>
    </rPh>
    <rPh sb="12" eb="14">
      <t>キカン</t>
    </rPh>
    <phoneticPr fontId="1"/>
  </si>
  <si>
    <t>①１回のみ</t>
    <rPh sb="2" eb="3">
      <t>カイ</t>
    </rPh>
    <phoneticPr fontId="1"/>
  </si>
  <si>
    <t>②１ヶ月以内</t>
    <rPh sb="3" eb="4">
      <t>ゲツ</t>
    </rPh>
    <rPh sb="4" eb="6">
      <t>イナイ</t>
    </rPh>
    <phoneticPr fontId="1"/>
  </si>
  <si>
    <t>③３ヶ月以内</t>
    <rPh sb="3" eb="4">
      <t>ゲツ</t>
    </rPh>
    <rPh sb="4" eb="6">
      <t>イナイ</t>
    </rPh>
    <phoneticPr fontId="1"/>
  </si>
  <si>
    <t>④６ヶ月以内</t>
    <rPh sb="3" eb="4">
      <t>ゲツ</t>
    </rPh>
    <rPh sb="4" eb="6">
      <t>イナイ</t>
    </rPh>
    <phoneticPr fontId="1"/>
  </si>
  <si>
    <t>⑤１年以内</t>
    <rPh sb="2" eb="3">
      <t>ネン</t>
    </rPh>
    <rPh sb="3" eb="5">
      <t>イナイ</t>
    </rPh>
    <phoneticPr fontId="1"/>
  </si>
  <si>
    <t>⑥１年以上</t>
    <rPh sb="2" eb="5">
      <t>ネンイジョウ</t>
    </rPh>
    <phoneticPr fontId="1"/>
  </si>
  <si>
    <t>問１６－１　被虐待者と虐待者の分離</t>
    <rPh sb="0" eb="1">
      <t>トイ</t>
    </rPh>
    <rPh sb="6" eb="7">
      <t>ヒ</t>
    </rPh>
    <rPh sb="7" eb="9">
      <t>ギャクタイ</t>
    </rPh>
    <rPh sb="9" eb="10">
      <t>シャ</t>
    </rPh>
    <rPh sb="11" eb="13">
      <t>ギャクタイ</t>
    </rPh>
    <rPh sb="13" eb="14">
      <t>シャ</t>
    </rPh>
    <rPh sb="15" eb="17">
      <t>ブンリ</t>
    </rPh>
    <phoneticPr fontId="1"/>
  </si>
  <si>
    <t>①分離をおこなった</t>
    <rPh sb="1" eb="3">
      <t>ブンリ</t>
    </rPh>
    <phoneticPr fontId="1"/>
  </si>
  <si>
    <t>②分離をおこなわなかった</t>
    <rPh sb="1" eb="3">
      <t>ブンリ</t>
    </rPh>
    <phoneticPr fontId="1"/>
  </si>
  <si>
    <t>③被虐待者が複数で異なる対応</t>
    <rPh sb="1" eb="2">
      <t>ヒ</t>
    </rPh>
    <rPh sb="2" eb="4">
      <t>ギャクタイ</t>
    </rPh>
    <rPh sb="4" eb="5">
      <t>シャ</t>
    </rPh>
    <rPh sb="6" eb="8">
      <t>フクスウ</t>
    </rPh>
    <rPh sb="9" eb="10">
      <t>コト</t>
    </rPh>
    <rPh sb="12" eb="14">
      <t>タイオウ</t>
    </rPh>
    <phoneticPr fontId="1"/>
  </si>
  <si>
    <t>問１６－２　虐待事例への具体的な対応</t>
    <rPh sb="0" eb="1">
      <t>トイ</t>
    </rPh>
    <rPh sb="6" eb="8">
      <t>ギャクタイ</t>
    </rPh>
    <rPh sb="8" eb="10">
      <t>ジレイ</t>
    </rPh>
    <rPh sb="12" eb="15">
      <t>グタイテキ</t>
    </rPh>
    <rPh sb="16" eb="18">
      <t>タイオウ</t>
    </rPh>
    <phoneticPr fontId="1"/>
  </si>
  <si>
    <r>
      <rPr>
        <sz val="11"/>
        <color indexed="8"/>
        <rFont val="ＭＳ Ｐゴシック"/>
        <family val="3"/>
        <charset val="128"/>
      </rPr>
      <t>①</t>
    </r>
    <r>
      <rPr>
        <sz val="9"/>
        <color indexed="8"/>
        <rFont val="ＭＳ Ｐゴシック"/>
        <family val="3"/>
        <charset val="128"/>
      </rPr>
      <t>相談・面接等による被害者に対する精神的支援</t>
    </r>
    <rPh sb="1" eb="3">
      <t>ソウダン</t>
    </rPh>
    <rPh sb="4" eb="6">
      <t>メンセツ</t>
    </rPh>
    <rPh sb="6" eb="7">
      <t>トウ</t>
    </rPh>
    <rPh sb="10" eb="13">
      <t>ヒガイシャ</t>
    </rPh>
    <rPh sb="14" eb="15">
      <t>タイ</t>
    </rPh>
    <rPh sb="17" eb="20">
      <t>セイシンテキ</t>
    </rPh>
    <rPh sb="20" eb="22">
      <t>シエン</t>
    </rPh>
    <phoneticPr fontId="1"/>
  </si>
  <si>
    <r>
      <rPr>
        <sz val="11"/>
        <color indexed="8"/>
        <rFont val="ＭＳ Ｐゴシック"/>
        <family val="3"/>
        <charset val="128"/>
      </rPr>
      <t>②</t>
    </r>
    <r>
      <rPr>
        <sz val="9"/>
        <color indexed="8"/>
        <rFont val="ＭＳ Ｐゴシック"/>
        <family val="3"/>
        <charset val="128"/>
      </rPr>
      <t>相談・面接等による加害者に対する精神的支援</t>
    </r>
    <rPh sb="10" eb="12">
      <t>カガイ</t>
    </rPh>
    <phoneticPr fontId="1"/>
  </si>
  <si>
    <t>③福祉サービスの利用を支援</t>
    <rPh sb="1" eb="3">
      <t>フクシ</t>
    </rPh>
    <rPh sb="8" eb="10">
      <t>リヨウ</t>
    </rPh>
    <rPh sb="11" eb="13">
      <t>シエン</t>
    </rPh>
    <phoneticPr fontId="1"/>
  </si>
  <si>
    <t>④北海道障がい者権利擁護Cとの連絡調整</t>
    <rPh sb="1" eb="4">
      <t>ホッカイドウ</t>
    </rPh>
    <rPh sb="4" eb="5">
      <t>ショウ</t>
    </rPh>
    <rPh sb="7" eb="8">
      <t>シャ</t>
    </rPh>
    <rPh sb="8" eb="10">
      <t>ケンリ</t>
    </rPh>
    <rPh sb="10" eb="12">
      <t>ヨウゴ</t>
    </rPh>
    <rPh sb="15" eb="17">
      <t>レンラク</t>
    </rPh>
    <rPh sb="17" eb="19">
      <t>チョウセイ</t>
    </rPh>
    <phoneticPr fontId="1"/>
  </si>
  <si>
    <t>⑤家族会などの相互援助グループを紹介</t>
    <rPh sb="1" eb="3">
      <t>カゾク</t>
    </rPh>
    <rPh sb="3" eb="4">
      <t>カイ</t>
    </rPh>
    <rPh sb="7" eb="9">
      <t>ソウゴ</t>
    </rPh>
    <rPh sb="9" eb="11">
      <t>エンジョ</t>
    </rPh>
    <rPh sb="16" eb="18">
      <t>ショウカイ</t>
    </rPh>
    <phoneticPr fontId="1"/>
  </si>
  <si>
    <t>⑥家族との連絡調整</t>
    <rPh sb="1" eb="3">
      <t>カゾク</t>
    </rPh>
    <rPh sb="5" eb="7">
      <t>レンラク</t>
    </rPh>
    <rPh sb="7" eb="9">
      <t>チョウセイ</t>
    </rPh>
    <phoneticPr fontId="1"/>
  </si>
  <si>
    <t>⑦職場への改善</t>
    <rPh sb="1" eb="3">
      <t>ショクバ</t>
    </rPh>
    <rPh sb="5" eb="7">
      <t>カイゼン</t>
    </rPh>
    <phoneticPr fontId="1"/>
  </si>
  <si>
    <t>⑧学校との連絡調整</t>
    <rPh sb="1" eb="3">
      <t>ガッコウ</t>
    </rPh>
    <rPh sb="5" eb="7">
      <t>レンラク</t>
    </rPh>
    <rPh sb="7" eb="9">
      <t>チョウセイ</t>
    </rPh>
    <phoneticPr fontId="1"/>
  </si>
  <si>
    <t>⑨医療機関との連絡調整</t>
    <rPh sb="1" eb="3">
      <t>イリョウ</t>
    </rPh>
    <rPh sb="3" eb="5">
      <t>キカン</t>
    </rPh>
    <rPh sb="7" eb="9">
      <t>レンラク</t>
    </rPh>
    <rPh sb="9" eb="11">
      <t>チョウセイ</t>
    </rPh>
    <phoneticPr fontId="1"/>
  </si>
  <si>
    <t>⑩警察署長への通報</t>
    <rPh sb="1" eb="3">
      <t>ケイサツ</t>
    </rPh>
    <rPh sb="3" eb="5">
      <t>ショチョウ</t>
    </rPh>
    <rPh sb="7" eb="9">
      <t>ツウホウ</t>
    </rPh>
    <phoneticPr fontId="1"/>
  </si>
  <si>
    <t>⑪労働基準監督署との連絡調整</t>
    <rPh sb="1" eb="8">
      <t>ロウドウキジュンカントクショ</t>
    </rPh>
    <rPh sb="10" eb="12">
      <t>レンラク</t>
    </rPh>
    <rPh sb="12" eb="14">
      <t>チョウセイ</t>
    </rPh>
    <phoneticPr fontId="1"/>
  </si>
  <si>
    <t>⑫社会福祉協議会との連絡調整</t>
    <rPh sb="1" eb="3">
      <t>シャカイ</t>
    </rPh>
    <rPh sb="3" eb="5">
      <t>フクシ</t>
    </rPh>
    <rPh sb="5" eb="8">
      <t>キョウギカイ</t>
    </rPh>
    <rPh sb="10" eb="12">
      <t>レンラク</t>
    </rPh>
    <rPh sb="12" eb="14">
      <t>チョウセイ</t>
    </rPh>
    <phoneticPr fontId="1"/>
  </si>
  <si>
    <t>⑬弁護士との連絡調整</t>
    <rPh sb="1" eb="4">
      <t>ベンゴシ</t>
    </rPh>
    <rPh sb="6" eb="8">
      <t>レンラク</t>
    </rPh>
    <rPh sb="8" eb="10">
      <t>チョウセイ</t>
    </rPh>
    <phoneticPr fontId="1"/>
  </si>
  <si>
    <t>⑭その他</t>
    <rPh sb="3" eb="4">
      <t>タ</t>
    </rPh>
    <phoneticPr fontId="1"/>
  </si>
  <si>
    <t>問１７－１　加害者への支援について</t>
    <rPh sb="0" eb="1">
      <t>トイ</t>
    </rPh>
    <rPh sb="6" eb="9">
      <t>カガイシャ</t>
    </rPh>
    <rPh sb="11" eb="13">
      <t>シエン</t>
    </rPh>
    <phoneticPr fontId="1"/>
  </si>
  <si>
    <t>①加害者への支援を行った</t>
    <rPh sb="1" eb="4">
      <t>カガイシャ</t>
    </rPh>
    <rPh sb="6" eb="8">
      <t>シエン</t>
    </rPh>
    <rPh sb="9" eb="10">
      <t>オコナ</t>
    </rPh>
    <phoneticPr fontId="1"/>
  </si>
  <si>
    <t>②加害者への支援を行わなかった</t>
    <rPh sb="1" eb="4">
      <t>カガイシャ</t>
    </rPh>
    <rPh sb="6" eb="8">
      <t>シエン</t>
    </rPh>
    <rPh sb="9" eb="10">
      <t>オコナ</t>
    </rPh>
    <phoneticPr fontId="1"/>
  </si>
  <si>
    <t>問１８－１　担当職員の研修など</t>
    <rPh sb="0" eb="1">
      <t>トイ</t>
    </rPh>
    <rPh sb="6" eb="8">
      <t>タントウ</t>
    </rPh>
    <rPh sb="8" eb="10">
      <t>ショクイン</t>
    </rPh>
    <rPh sb="11" eb="13">
      <t>ケンシュウ</t>
    </rPh>
    <phoneticPr fontId="1"/>
  </si>
  <si>
    <t>①センター内で研修を行っている</t>
    <rPh sb="5" eb="6">
      <t>ナイ</t>
    </rPh>
    <rPh sb="7" eb="9">
      <t>ケンシュウ</t>
    </rPh>
    <rPh sb="10" eb="11">
      <t>オコナ</t>
    </rPh>
    <phoneticPr fontId="1"/>
  </si>
  <si>
    <t>②外部の研修に参加している</t>
    <rPh sb="1" eb="3">
      <t>ガイブ</t>
    </rPh>
    <rPh sb="4" eb="6">
      <t>ケンシュウ</t>
    </rPh>
    <rPh sb="7" eb="9">
      <t>サンカ</t>
    </rPh>
    <phoneticPr fontId="1"/>
  </si>
  <si>
    <t>③マニュアルやガイドラインを作成している</t>
    <rPh sb="14" eb="16">
      <t>サクセイ</t>
    </rPh>
    <phoneticPr fontId="1"/>
  </si>
  <si>
    <r>
      <t>④</t>
    </r>
    <r>
      <rPr>
        <sz val="10"/>
        <color indexed="8"/>
        <rFont val="ＭＳ Ｐゴシック"/>
        <family val="3"/>
        <charset val="128"/>
      </rPr>
      <t>スーパービジョンやコンサルテーションを実施</t>
    </r>
    <rPh sb="20" eb="22">
      <t>ジッシ</t>
    </rPh>
    <phoneticPr fontId="1"/>
  </si>
  <si>
    <t>⑤他の障害者虐待防止センターと情報交換</t>
    <rPh sb="1" eb="2">
      <t>タ</t>
    </rPh>
    <rPh sb="3" eb="6">
      <t>ショウガイシャ</t>
    </rPh>
    <rPh sb="6" eb="8">
      <t>ギャクタイ</t>
    </rPh>
    <rPh sb="8" eb="10">
      <t>ボウシ</t>
    </rPh>
    <rPh sb="15" eb="17">
      <t>ジョウホウ</t>
    </rPh>
    <rPh sb="17" eb="19">
      <t>コウカン</t>
    </rPh>
    <phoneticPr fontId="1"/>
  </si>
  <si>
    <t>⑥その他</t>
    <rPh sb="3" eb="4">
      <t>タ</t>
    </rPh>
    <phoneticPr fontId="1"/>
  </si>
  <si>
    <t>当町は町で直接業務を行っており、庁舎内の関係部署と障がい者、高齢者、児童など総体的に対応するよう、マニュアル作成や意見交換を行っている。</t>
  </si>
  <si>
    <t>３回</t>
    <rPh sb="1" eb="2">
      <t>カイ</t>
    </rPh>
    <phoneticPr fontId="1"/>
  </si>
  <si>
    <t>５回</t>
    <rPh sb="1" eb="2">
      <t>カイ</t>
    </rPh>
    <phoneticPr fontId="1"/>
  </si>
  <si>
    <t>９回</t>
    <rPh sb="1" eb="2">
      <t>カイ</t>
    </rPh>
    <phoneticPr fontId="1"/>
  </si>
  <si>
    <t>４～５回</t>
    <rPh sb="3" eb="4">
      <t>カイ</t>
    </rPh>
    <phoneticPr fontId="1"/>
  </si>
  <si>
    <t>問１９　啓発活動について</t>
    <rPh sb="0" eb="1">
      <t>トイ</t>
    </rPh>
    <rPh sb="4" eb="6">
      <t>ケイハツ</t>
    </rPh>
    <rPh sb="6" eb="8">
      <t>カツドウ</t>
    </rPh>
    <phoneticPr fontId="1"/>
  </si>
  <si>
    <t>①パンフレットを作成して配布</t>
    <rPh sb="8" eb="10">
      <t>サクセイ</t>
    </rPh>
    <rPh sb="12" eb="14">
      <t>ハイフ</t>
    </rPh>
    <phoneticPr fontId="1"/>
  </si>
  <si>
    <t>②ホームページでPRしている</t>
    <phoneticPr fontId="1"/>
  </si>
  <si>
    <t>③広報誌などでPRしている</t>
    <rPh sb="1" eb="4">
      <t>コウホウシ</t>
    </rPh>
    <phoneticPr fontId="1"/>
  </si>
  <si>
    <t>④講演会などを行っている</t>
    <rPh sb="1" eb="4">
      <t>コウエンカイ</t>
    </rPh>
    <rPh sb="7" eb="8">
      <t>オコナ</t>
    </rPh>
    <phoneticPr fontId="1"/>
  </si>
  <si>
    <t>⑤その他</t>
    <rPh sb="3" eb="4">
      <t>タ</t>
    </rPh>
    <phoneticPr fontId="1"/>
  </si>
  <si>
    <t>他機関で作成したリーフ等の配布</t>
  </si>
  <si>
    <t>庁舎内のカウンターにパンフレットをおきPRしている</t>
  </si>
  <si>
    <t>窓口にポスターを掲示している</t>
  </si>
  <si>
    <t>相談時に周知している</t>
  </si>
  <si>
    <t>周知方法について検討中</t>
  </si>
  <si>
    <t>ポケットティッシュ配布（相談先の名称・住所・TEL入り）</t>
    <phoneticPr fontId="1"/>
  </si>
  <si>
    <t>問２０　業務を行う上での課題</t>
    <rPh sb="0" eb="1">
      <t>トイ</t>
    </rPh>
    <rPh sb="4" eb="6">
      <t>ギョウム</t>
    </rPh>
    <rPh sb="7" eb="8">
      <t>オコナ</t>
    </rPh>
    <rPh sb="9" eb="10">
      <t>ウエ</t>
    </rPh>
    <rPh sb="12" eb="14">
      <t>カダイ</t>
    </rPh>
    <phoneticPr fontId="1"/>
  </si>
  <si>
    <t>①障がい当事者への虐待防止センターの周知</t>
    <rPh sb="1" eb="2">
      <t>ショウ</t>
    </rPh>
    <rPh sb="4" eb="7">
      <t>トウジシャ</t>
    </rPh>
    <rPh sb="9" eb="11">
      <t>ギャクタイ</t>
    </rPh>
    <rPh sb="11" eb="13">
      <t>ボウシ</t>
    </rPh>
    <rPh sb="18" eb="20">
      <t>シュウチ</t>
    </rPh>
    <phoneticPr fontId="1"/>
  </si>
  <si>
    <t>②障がい児・者の家族への虐待防止センターの周知</t>
    <rPh sb="1" eb="2">
      <t>ショウ</t>
    </rPh>
    <rPh sb="4" eb="5">
      <t>ジ</t>
    </rPh>
    <rPh sb="6" eb="7">
      <t>シャ</t>
    </rPh>
    <rPh sb="8" eb="10">
      <t>カゾク</t>
    </rPh>
    <rPh sb="21" eb="23">
      <t>シュウチ</t>
    </rPh>
    <phoneticPr fontId="1"/>
  </si>
  <si>
    <t>③福祉施設や医療機関への虐待防止センターの周知</t>
    <rPh sb="1" eb="3">
      <t>フクシ</t>
    </rPh>
    <rPh sb="3" eb="5">
      <t>シセツ</t>
    </rPh>
    <rPh sb="6" eb="8">
      <t>イリョウ</t>
    </rPh>
    <rPh sb="8" eb="10">
      <t>キカン</t>
    </rPh>
    <rPh sb="21" eb="23">
      <t>シュウチ</t>
    </rPh>
    <phoneticPr fontId="1"/>
  </si>
  <si>
    <t>④教育機関への虐待防止センターの周知</t>
    <rPh sb="1" eb="3">
      <t>キョウイク</t>
    </rPh>
    <rPh sb="3" eb="5">
      <t>キカン</t>
    </rPh>
    <rPh sb="16" eb="18">
      <t>シュウチ</t>
    </rPh>
    <phoneticPr fontId="1"/>
  </si>
  <si>
    <t>⑤企業への虐待防止センターの周知</t>
    <rPh sb="1" eb="3">
      <t>キギョウ</t>
    </rPh>
    <rPh sb="14" eb="16">
      <t>シュウチ</t>
    </rPh>
    <phoneticPr fontId="1"/>
  </si>
  <si>
    <t>⑥専門職員の確保</t>
    <rPh sb="1" eb="3">
      <t>センモン</t>
    </rPh>
    <rPh sb="3" eb="5">
      <t>ショクイン</t>
    </rPh>
    <rPh sb="6" eb="8">
      <t>カクホ</t>
    </rPh>
    <phoneticPr fontId="1"/>
  </si>
  <si>
    <t>⑦職員の資質の向上</t>
    <rPh sb="1" eb="3">
      <t>ショクイン</t>
    </rPh>
    <rPh sb="4" eb="6">
      <t>シシツ</t>
    </rPh>
    <rPh sb="7" eb="9">
      <t>コウジョウ</t>
    </rPh>
    <phoneticPr fontId="1"/>
  </si>
  <si>
    <t>⑧職員の人数が不十分</t>
    <rPh sb="1" eb="3">
      <t>ショクイン</t>
    </rPh>
    <rPh sb="4" eb="6">
      <t>ニンズウ</t>
    </rPh>
    <rPh sb="7" eb="10">
      <t>フジュウブン</t>
    </rPh>
    <phoneticPr fontId="1"/>
  </si>
  <si>
    <t>⑨研修会の開催</t>
    <rPh sb="1" eb="4">
      <t>ケンシュウカイ</t>
    </rPh>
    <rPh sb="5" eb="7">
      <t>カイサイ</t>
    </rPh>
    <phoneticPr fontId="1"/>
  </si>
  <si>
    <t>⑩住民への啓発</t>
    <rPh sb="1" eb="3">
      <t>ジュウミン</t>
    </rPh>
    <rPh sb="5" eb="7">
      <t>ケイハツ</t>
    </rPh>
    <phoneticPr fontId="1"/>
  </si>
  <si>
    <t>⑪マニュアル等の作成</t>
    <rPh sb="6" eb="7">
      <t>トウ</t>
    </rPh>
    <rPh sb="8" eb="10">
      <t>サクセイ</t>
    </rPh>
    <phoneticPr fontId="1"/>
  </si>
  <si>
    <t>⑫ネットワークの構築など関係機関との連携</t>
    <rPh sb="8" eb="10">
      <t>コウチク</t>
    </rPh>
    <rPh sb="12" eb="14">
      <t>カンケイ</t>
    </rPh>
    <rPh sb="14" eb="16">
      <t>キカン</t>
    </rPh>
    <rPh sb="18" eb="20">
      <t>レンケイ</t>
    </rPh>
    <phoneticPr fontId="1"/>
  </si>
  <si>
    <t>⑬成年後見体制の強化</t>
    <rPh sb="1" eb="3">
      <t>セイネン</t>
    </rPh>
    <rPh sb="3" eb="5">
      <t>コウケン</t>
    </rPh>
    <rPh sb="5" eb="7">
      <t>タイセイ</t>
    </rPh>
    <rPh sb="8" eb="10">
      <t>キョウカ</t>
    </rPh>
    <phoneticPr fontId="1"/>
  </si>
  <si>
    <t>⑭警察との事前の協議</t>
    <rPh sb="1" eb="3">
      <t>ケイサツ</t>
    </rPh>
    <rPh sb="5" eb="7">
      <t>ジゼン</t>
    </rPh>
    <rPh sb="8" eb="10">
      <t>キョウギ</t>
    </rPh>
    <phoneticPr fontId="1"/>
  </si>
  <si>
    <t>⑮居室確保のための事前の調整</t>
    <rPh sb="1" eb="3">
      <t>キョシツ</t>
    </rPh>
    <rPh sb="3" eb="5">
      <t>カクホ</t>
    </rPh>
    <rPh sb="9" eb="11">
      <t>ジゼン</t>
    </rPh>
    <rPh sb="12" eb="14">
      <t>チョウセイ</t>
    </rPh>
    <phoneticPr fontId="1"/>
  </si>
  <si>
    <t>⑯養護者に対する相談・指導等</t>
    <rPh sb="1" eb="3">
      <t>ヨウゴ</t>
    </rPh>
    <rPh sb="3" eb="4">
      <t>シャ</t>
    </rPh>
    <rPh sb="5" eb="6">
      <t>タイ</t>
    </rPh>
    <rPh sb="8" eb="10">
      <t>ソウダン</t>
    </rPh>
    <rPh sb="11" eb="13">
      <t>シドウ</t>
    </rPh>
    <rPh sb="13" eb="14">
      <t>トウ</t>
    </rPh>
    <phoneticPr fontId="1"/>
  </si>
  <si>
    <t>⑰学校等における虐待相談の受付</t>
    <rPh sb="1" eb="3">
      <t>ガッコウ</t>
    </rPh>
    <rPh sb="3" eb="4">
      <t>トウ</t>
    </rPh>
    <rPh sb="8" eb="10">
      <t>ギャクタイ</t>
    </rPh>
    <rPh sb="10" eb="12">
      <t>ソウダン</t>
    </rPh>
    <rPh sb="13" eb="15">
      <t>ウケツケ</t>
    </rPh>
    <phoneticPr fontId="1"/>
  </si>
  <si>
    <t>⑱障がい当事者自身の虐待の認識や理解</t>
    <rPh sb="1" eb="2">
      <t>ショウ</t>
    </rPh>
    <rPh sb="4" eb="7">
      <t>トウジシャ</t>
    </rPh>
    <rPh sb="7" eb="9">
      <t>ジシン</t>
    </rPh>
    <rPh sb="10" eb="12">
      <t>ギャクタイ</t>
    </rPh>
    <rPh sb="13" eb="15">
      <t>ニンシキ</t>
    </rPh>
    <rPh sb="16" eb="18">
      <t>リカイ</t>
    </rPh>
    <phoneticPr fontId="1"/>
  </si>
  <si>
    <t>⑲障がい児・者の家族の虐待の認識や理解</t>
    <rPh sb="1" eb="2">
      <t>ショウ</t>
    </rPh>
    <rPh sb="4" eb="5">
      <t>ジ</t>
    </rPh>
    <rPh sb="6" eb="7">
      <t>シャ</t>
    </rPh>
    <rPh sb="8" eb="10">
      <t>カゾク</t>
    </rPh>
    <rPh sb="11" eb="13">
      <t>ギャクタイ</t>
    </rPh>
    <rPh sb="14" eb="16">
      <t>ニンシキ</t>
    </rPh>
    <rPh sb="17" eb="19">
      <t>リカイ</t>
    </rPh>
    <phoneticPr fontId="1"/>
  </si>
  <si>
    <t>⑳福祉施設や医療機関の虐待の認識や理解</t>
    <rPh sb="1" eb="3">
      <t>フクシ</t>
    </rPh>
    <rPh sb="3" eb="5">
      <t>シセツ</t>
    </rPh>
    <rPh sb="6" eb="8">
      <t>イリョウ</t>
    </rPh>
    <rPh sb="8" eb="10">
      <t>キカン</t>
    </rPh>
    <rPh sb="11" eb="13">
      <t>ギャクタイ</t>
    </rPh>
    <rPh sb="14" eb="16">
      <t>ニンシキ</t>
    </rPh>
    <rPh sb="17" eb="19">
      <t>リカイ</t>
    </rPh>
    <phoneticPr fontId="1"/>
  </si>
  <si>
    <t>㉑教育機関の虐待の認識や理解</t>
    <rPh sb="1" eb="3">
      <t>キョウイク</t>
    </rPh>
    <rPh sb="3" eb="5">
      <t>キカン</t>
    </rPh>
    <rPh sb="6" eb="8">
      <t>ギャクタイ</t>
    </rPh>
    <rPh sb="9" eb="11">
      <t>ニンシキ</t>
    </rPh>
    <rPh sb="12" eb="14">
      <t>リカイ</t>
    </rPh>
    <phoneticPr fontId="1"/>
  </si>
  <si>
    <t>㉒企業の虐待の認識や理解</t>
    <rPh sb="1" eb="3">
      <t>キギョウ</t>
    </rPh>
    <rPh sb="7" eb="9">
      <t>ニンシキ</t>
    </rPh>
    <rPh sb="10" eb="12">
      <t>リカイ</t>
    </rPh>
    <phoneticPr fontId="1"/>
  </si>
  <si>
    <t>㉓制度が不十分</t>
    <rPh sb="1" eb="3">
      <t>セイド</t>
    </rPh>
    <rPh sb="4" eb="7">
      <t>フジュウブン</t>
    </rPh>
    <phoneticPr fontId="1"/>
  </si>
  <si>
    <t>㉔予算が不十分</t>
    <rPh sb="1" eb="3">
      <t>ヨサン</t>
    </rPh>
    <rPh sb="4" eb="7">
      <t>フジュウブン</t>
    </rPh>
    <phoneticPr fontId="1"/>
  </si>
  <si>
    <t>回答なし</t>
    <rPh sb="0" eb="2">
      <t>カイトウ</t>
    </rPh>
    <phoneticPr fontId="1"/>
  </si>
  <si>
    <t>回数不明</t>
    <rPh sb="0" eb="2">
      <t>カイスウ</t>
    </rPh>
    <rPh sb="2" eb="4">
      <t>フメイ</t>
    </rPh>
    <phoneticPr fontId="1"/>
  </si>
  <si>
    <t>正確な回答があった市町村</t>
    <rPh sb="0" eb="2">
      <t>セイカク</t>
    </rPh>
    <rPh sb="3" eb="5">
      <t>カイトウ</t>
    </rPh>
    <rPh sb="9" eb="12">
      <t>シチョウソン</t>
    </rPh>
    <phoneticPr fontId="1"/>
  </si>
  <si>
    <t>問１　障害者虐待防止センターの開設年月日</t>
    <rPh sb="0" eb="1">
      <t>トイ</t>
    </rPh>
    <rPh sb="3" eb="6">
      <t>ショウガイシャ</t>
    </rPh>
    <rPh sb="6" eb="8">
      <t>ギャクタイ</t>
    </rPh>
    <rPh sb="8" eb="10">
      <t>ボウシ</t>
    </rPh>
    <rPh sb="15" eb="17">
      <t>カイセツ</t>
    </rPh>
    <rPh sb="17" eb="20">
      <t>ネンガッピ</t>
    </rPh>
    <phoneticPr fontId="1"/>
  </si>
  <si>
    <t>開設年月日が不正確だった市町村</t>
    <rPh sb="0" eb="2">
      <t>カイセツ</t>
    </rPh>
    <rPh sb="2" eb="5">
      <t>ネンガッピ</t>
    </rPh>
    <rPh sb="6" eb="9">
      <t>フセイカク</t>
    </rPh>
    <rPh sb="12" eb="15">
      <t>シチョウソン</t>
    </rPh>
    <phoneticPr fontId="1"/>
  </si>
  <si>
    <t>虐待防止センターを開設していないと回答した市町村</t>
    <rPh sb="0" eb="2">
      <t>ギャクタイ</t>
    </rPh>
    <rPh sb="2" eb="4">
      <t>ボウシ</t>
    </rPh>
    <rPh sb="9" eb="11">
      <t>カイセツ</t>
    </rPh>
    <rPh sb="17" eb="19">
      <t>カイトウ</t>
    </rPh>
    <rPh sb="21" eb="24">
      <t>シチョウソン</t>
    </rPh>
    <phoneticPr fontId="1"/>
  </si>
  <si>
    <r>
      <t>↓</t>
    </r>
    <r>
      <rPr>
        <b/>
        <sz val="10"/>
        <color indexed="8"/>
        <rFont val="ＭＳ Ｐゴシック"/>
        <family val="3"/>
        <charset val="128"/>
      </rPr>
      <t>　</t>
    </r>
    <r>
      <rPr>
        <b/>
        <sz val="11"/>
        <color indexed="8"/>
        <rFont val="ＭＳ Ｐゴシック"/>
        <family val="3"/>
        <charset val="128"/>
      </rPr>
      <t>「その他」の詳細</t>
    </r>
    <rPh sb="5" eb="6">
      <t>タ</t>
    </rPh>
    <rPh sb="8" eb="10">
      <t>ショウサイ</t>
    </rPh>
    <phoneticPr fontId="1"/>
  </si>
  <si>
    <t>①と②の双方にチェックあり→３町</t>
    <rPh sb="4" eb="6">
      <t>ソウホウ</t>
    </rPh>
    <rPh sb="15" eb="16">
      <t>チョウ</t>
    </rPh>
    <phoneticPr fontId="1"/>
  </si>
  <si>
    <t>設置なしと回答→１町</t>
    <rPh sb="0" eb="2">
      <t>セッチ</t>
    </rPh>
    <rPh sb="5" eb="7">
      <t>カイトウ</t>
    </rPh>
    <rPh sb="9" eb="10">
      <t>チョウ</t>
    </rPh>
    <phoneticPr fontId="1"/>
  </si>
  <si>
    <t>市町村数</t>
    <rPh sb="0" eb="3">
      <t>シチョウソン</t>
    </rPh>
    <rPh sb="3" eb="4">
      <t>スウ</t>
    </rPh>
    <phoneticPr fontId="1"/>
  </si>
  <si>
    <t>割合</t>
    <rPh sb="0" eb="2">
      <t>ワリアイ</t>
    </rPh>
    <phoneticPr fontId="1"/>
  </si>
  <si>
    <t>配置
実人数</t>
    <rPh sb="0" eb="2">
      <t>ハイチ</t>
    </rPh>
    <rPh sb="3" eb="4">
      <t>ジツ</t>
    </rPh>
    <rPh sb="4" eb="6">
      <t>ニンズウ</t>
    </rPh>
    <phoneticPr fontId="1"/>
  </si>
  <si>
    <t>配置のある市町村数</t>
    <rPh sb="0" eb="2">
      <t>ハイチ</t>
    </rPh>
    <rPh sb="5" eb="8">
      <t>シチョウソン</t>
    </rPh>
    <rPh sb="8" eb="9">
      <t>スウ</t>
    </rPh>
    <phoneticPr fontId="1"/>
  </si>
  <si>
    <t>配置のある市町村の割合</t>
    <rPh sb="0" eb="2">
      <t>ハイチ</t>
    </rPh>
    <rPh sb="5" eb="8">
      <t>シチョウソン</t>
    </rPh>
    <rPh sb="9" eb="11">
      <t>ワリアイ</t>
    </rPh>
    <phoneticPr fontId="1"/>
  </si>
  <si>
    <t>回答なし（１４）</t>
    <phoneticPr fontId="1"/>
  </si>
  <si>
    <t>←　117、22、25件</t>
    <rPh sb="11" eb="12">
      <t>ケン</t>
    </rPh>
    <phoneticPr fontId="1"/>
  </si>
  <si>
    <t>※89市町村（全体の89.9%）の虐待防止センターが5件以下の相談・通報件数にとどまっている。</t>
    <rPh sb="3" eb="6">
      <t>シチョウソン</t>
    </rPh>
    <rPh sb="7" eb="9">
      <t>ゼンタイ</t>
    </rPh>
    <rPh sb="17" eb="21">
      <t>ギャクタイボウシ</t>
    </rPh>
    <rPh sb="27" eb="28">
      <t>ケン</t>
    </rPh>
    <rPh sb="28" eb="30">
      <t>イカ</t>
    </rPh>
    <rPh sb="31" eb="33">
      <t>ソウダン</t>
    </rPh>
    <rPh sb="34" eb="36">
      <t>ツウホウ</t>
    </rPh>
    <rPh sb="36" eb="38">
      <t>ケンスウ</t>
    </rPh>
    <phoneticPr fontId="1"/>
  </si>
  <si>
    <t>件数</t>
    <rPh sb="0" eb="2">
      <t>ケンスウ</t>
    </rPh>
    <phoneticPr fontId="1"/>
  </si>
  <si>
    <t>相談・通報全件数のうちの割合</t>
    <rPh sb="0" eb="2">
      <t>ソウダン</t>
    </rPh>
    <rPh sb="3" eb="5">
      <t>ツウホウ</t>
    </rPh>
    <rPh sb="5" eb="8">
      <t>ゼンケンスウ</t>
    </rPh>
    <rPh sb="12" eb="14">
      <t>ワリアイ</t>
    </rPh>
    <phoneticPr fontId="1"/>
  </si>
  <si>
    <r>
      <t>施設を</t>
    </r>
    <r>
      <rPr>
        <sz val="11"/>
        <rFont val="ＭＳ Ｐゴシック"/>
        <family val="3"/>
        <charset val="128"/>
      </rPr>
      <t>所管する市町村の事情聴取及び指導があったため、町として特別な対応はしていない。</t>
    </r>
    <rPh sb="3" eb="5">
      <t>ショカン</t>
    </rPh>
    <phoneticPr fontId="1"/>
  </si>
  <si>
    <r>
      <t>関係者からの情報収集</t>
    </r>
    <r>
      <rPr>
        <sz val="11"/>
        <rFont val="ＭＳ Ｐゴシック"/>
        <family val="3"/>
        <charset val="128"/>
      </rPr>
      <t>（３）</t>
    </r>
    <phoneticPr fontId="1"/>
  </si>
  <si>
    <t>面接による介護への傾聴、ねぎらい</t>
    <rPh sb="0" eb="2">
      <t>メンセツ</t>
    </rPh>
    <rPh sb="5" eb="7">
      <t>カイゴ</t>
    </rPh>
    <rPh sb="9" eb="11">
      <t>ケイチョウ</t>
    </rPh>
    <phoneticPr fontId="1"/>
  </si>
  <si>
    <t>施設入所調整による介護軽減</t>
    <rPh sb="0" eb="2">
      <t>シセツ</t>
    </rPh>
    <rPh sb="2" eb="4">
      <t>ニュウショ</t>
    </rPh>
    <rPh sb="4" eb="6">
      <t>チョウセイ</t>
    </rPh>
    <rPh sb="9" eb="11">
      <t>カイゴ</t>
    </rPh>
    <rPh sb="11" eb="13">
      <t>ケイゲン</t>
    </rPh>
    <phoneticPr fontId="1"/>
  </si>
  <si>
    <t>福祉サービス調整による介護軽減</t>
    <rPh sb="0" eb="2">
      <t>フクシ</t>
    </rPh>
    <rPh sb="6" eb="8">
      <t>チョウセイ</t>
    </rPh>
    <rPh sb="11" eb="13">
      <t>カイゴ</t>
    </rPh>
    <rPh sb="13" eb="15">
      <t>ケイゲン</t>
    </rPh>
    <phoneticPr fontId="1"/>
  </si>
  <si>
    <t>福祉サービスで介護負担軽減・家庭訪問で精神的支援。</t>
    <rPh sb="0" eb="2">
      <t>フクシ</t>
    </rPh>
    <rPh sb="7" eb="9">
      <t>カイゴ</t>
    </rPh>
    <rPh sb="9" eb="11">
      <t>フタン</t>
    </rPh>
    <rPh sb="11" eb="13">
      <t>ケイゲン</t>
    </rPh>
    <rPh sb="14" eb="16">
      <t>カテイ</t>
    </rPh>
    <rPh sb="16" eb="18">
      <t>ホウモン</t>
    </rPh>
    <rPh sb="19" eb="22">
      <t>セイシンテキ</t>
    </rPh>
    <rPh sb="22" eb="24">
      <t>シエン</t>
    </rPh>
    <phoneticPr fontId="1"/>
  </si>
  <si>
    <t>問１７－２　加害者への具体的な支援の内容</t>
    <rPh sb="0" eb="1">
      <t>トイ</t>
    </rPh>
    <rPh sb="6" eb="9">
      <t>カガイシャ</t>
    </rPh>
    <rPh sb="11" eb="14">
      <t>グタイテキ</t>
    </rPh>
    <rPh sb="15" eb="17">
      <t>シエン</t>
    </rPh>
    <rPh sb="18" eb="20">
      <t>ナイヨウ</t>
    </rPh>
    <phoneticPr fontId="1"/>
  </si>
  <si>
    <t>問１７－３　加害者への支援を行わなかった主な理由</t>
    <rPh sb="0" eb="1">
      <t>トイ</t>
    </rPh>
    <rPh sb="6" eb="9">
      <t>カガイシャ</t>
    </rPh>
    <rPh sb="11" eb="13">
      <t>シエン</t>
    </rPh>
    <rPh sb="14" eb="15">
      <t>オコナ</t>
    </rPh>
    <rPh sb="20" eb="21">
      <t>シュ</t>
    </rPh>
    <rPh sb="22" eb="24">
      <t>リユウ</t>
    </rPh>
    <phoneticPr fontId="1"/>
  </si>
  <si>
    <t>夫によるDVのケースにおいては、警察により既に分離が図られ、離婚へ向かっている場合が多い。</t>
    <rPh sb="0" eb="1">
      <t>オット</t>
    </rPh>
    <rPh sb="16" eb="18">
      <t>ケイサツ</t>
    </rPh>
    <rPh sb="21" eb="22">
      <t>スデ</t>
    </rPh>
    <rPh sb="23" eb="25">
      <t>ブンリ</t>
    </rPh>
    <rPh sb="26" eb="27">
      <t>ハカ</t>
    </rPh>
    <rPh sb="30" eb="32">
      <t>リコン</t>
    </rPh>
    <rPh sb="33" eb="34">
      <t>ム</t>
    </rPh>
    <rPh sb="39" eb="41">
      <t>バアイ</t>
    </rPh>
    <rPh sb="42" eb="43">
      <t>オオ</t>
    </rPh>
    <phoneticPr fontId="1"/>
  </si>
  <si>
    <t>通報者が希望しなかった。</t>
    <rPh sb="0" eb="2">
      <t>ツウホウ</t>
    </rPh>
    <rPh sb="2" eb="3">
      <t>シャ</t>
    </rPh>
    <rPh sb="4" eb="6">
      <t>キボウ</t>
    </rPh>
    <phoneticPr fontId="1"/>
  </si>
  <si>
    <t>事情を聴いただけで、支援まで至らなかった。</t>
    <rPh sb="0" eb="2">
      <t>ジジョウ</t>
    </rPh>
    <rPh sb="3" eb="4">
      <t>キ</t>
    </rPh>
    <rPh sb="10" eb="12">
      <t>シエン</t>
    </rPh>
    <rPh sb="14" eb="15">
      <t>イタ</t>
    </rPh>
    <phoneticPr fontId="1"/>
  </si>
  <si>
    <t>接触することにより、被害者の不利益となる恐れがあった。</t>
    <rPh sb="0" eb="2">
      <t>セッショク</t>
    </rPh>
    <rPh sb="10" eb="13">
      <t>ヒガイシャ</t>
    </rPh>
    <rPh sb="14" eb="17">
      <t>フリエキ</t>
    </rPh>
    <rPh sb="20" eb="21">
      <t>オソ</t>
    </rPh>
    <phoneticPr fontId="1"/>
  </si>
  <si>
    <t>警察からの通報票による対応が確立されていない</t>
    <rPh sb="0" eb="2">
      <t>ケイサツ</t>
    </rPh>
    <rPh sb="5" eb="7">
      <t>ツウホウ</t>
    </rPh>
    <rPh sb="7" eb="8">
      <t>ヒョウ</t>
    </rPh>
    <rPh sb="11" eb="13">
      <t>タイオウ</t>
    </rPh>
    <rPh sb="14" eb="16">
      <t>カクリツ</t>
    </rPh>
    <phoneticPr fontId="1"/>
  </si>
  <si>
    <t>市委託の相談支援事業所において以前から支援が入っている人がいる</t>
    <rPh sb="0" eb="1">
      <t>シ</t>
    </rPh>
    <rPh sb="1" eb="3">
      <t>イタク</t>
    </rPh>
    <rPh sb="4" eb="6">
      <t>ソウダン</t>
    </rPh>
    <rPh sb="6" eb="8">
      <t>シエン</t>
    </rPh>
    <rPh sb="8" eb="11">
      <t>ジギョウショ</t>
    </rPh>
    <rPh sb="15" eb="17">
      <t>イゼン</t>
    </rPh>
    <rPh sb="19" eb="21">
      <t>シエン</t>
    </rPh>
    <rPh sb="22" eb="23">
      <t>ハイ</t>
    </rPh>
    <rPh sb="27" eb="28">
      <t>ヒト</t>
    </rPh>
    <phoneticPr fontId="1"/>
  </si>
  <si>
    <t>町直営で事務職員が担当しているが、研修により資質が向上しても人事異動により代わってしまう。必要に応じて他係の保健師も対応しているが。</t>
    <rPh sb="0" eb="1">
      <t>チョウ</t>
    </rPh>
    <rPh sb="1" eb="3">
      <t>チョクエイ</t>
    </rPh>
    <rPh sb="4" eb="6">
      <t>ジム</t>
    </rPh>
    <rPh sb="6" eb="8">
      <t>ショクイン</t>
    </rPh>
    <rPh sb="9" eb="11">
      <t>タントウ</t>
    </rPh>
    <rPh sb="17" eb="19">
      <t>ケンシュウ</t>
    </rPh>
    <rPh sb="22" eb="24">
      <t>シシツ</t>
    </rPh>
    <rPh sb="25" eb="27">
      <t>コウジョウ</t>
    </rPh>
    <rPh sb="30" eb="32">
      <t>ジンジ</t>
    </rPh>
    <rPh sb="32" eb="34">
      <t>イドウ</t>
    </rPh>
    <rPh sb="37" eb="38">
      <t>カ</t>
    </rPh>
    <rPh sb="45" eb="47">
      <t>ヒツヨウ</t>
    </rPh>
    <rPh sb="48" eb="49">
      <t>オウ</t>
    </rPh>
    <rPh sb="51" eb="52">
      <t>ホカ</t>
    </rPh>
    <rPh sb="52" eb="53">
      <t>ガカリ</t>
    </rPh>
    <rPh sb="54" eb="57">
      <t>ホケンシ</t>
    </rPh>
    <rPh sb="58" eb="60">
      <t>タイオウ</t>
    </rPh>
    <phoneticPr fontId="3"/>
  </si>
  <si>
    <t>これまで対応した事例はないが、現状の担当事務職員のみでは体制として不十分と感じる。</t>
    <rPh sb="4" eb="6">
      <t>タイオウ</t>
    </rPh>
    <rPh sb="8" eb="10">
      <t>ジレイ</t>
    </rPh>
    <rPh sb="15" eb="17">
      <t>ゲンジョウ</t>
    </rPh>
    <rPh sb="18" eb="20">
      <t>タントウ</t>
    </rPh>
    <rPh sb="20" eb="22">
      <t>ジム</t>
    </rPh>
    <rPh sb="22" eb="24">
      <t>ショクイン</t>
    </rPh>
    <rPh sb="28" eb="30">
      <t>タイセイ</t>
    </rPh>
    <rPh sb="33" eb="36">
      <t>フジュウブン</t>
    </rPh>
    <rPh sb="37" eb="38">
      <t>カン</t>
    </rPh>
    <phoneticPr fontId="3"/>
  </si>
  <si>
    <t>よりスピーディーで的確な対応をするため。</t>
    <rPh sb="9" eb="11">
      <t>テキカク</t>
    </rPh>
    <rPh sb="12" eb="14">
      <t>タイオウ</t>
    </rPh>
    <phoneticPr fontId="3"/>
  </si>
  <si>
    <t>北海道（５）・医療機関（３）・市議会議員・相談支援事業所・元福祉施設職員・虐待防止センター職員・施設利用者(匿名）・匿名での通報・担当ケアマネ・不明（２）・回答なし（１４）</t>
    <rPh sb="15" eb="18">
      <t>シギカイ</t>
    </rPh>
    <rPh sb="18" eb="20">
      <t>ギイン</t>
    </rPh>
    <rPh sb="21" eb="25">
      <t>ソウダンシエン</t>
    </rPh>
    <rPh sb="25" eb="28">
      <t>ジギョウショ</t>
    </rPh>
    <rPh sb="37" eb="39">
      <t>ギャクタイ</t>
    </rPh>
    <rPh sb="39" eb="41">
      <t>ボウシ</t>
    </rPh>
    <rPh sb="72" eb="74">
      <t>フメイ</t>
    </rPh>
    <rPh sb="78" eb="80">
      <t>カイトウ</t>
    </rPh>
    <phoneticPr fontId="1"/>
  </si>
  <si>
    <t>肢体不自由（下肢麻痺含む）</t>
    <rPh sb="6" eb="8">
      <t>カシ</t>
    </rPh>
    <rPh sb="8" eb="10">
      <t>マヒ</t>
    </rPh>
    <rPh sb="10" eb="11">
      <t>フク</t>
    </rPh>
    <phoneticPr fontId="1"/>
  </si>
  <si>
    <t>音声機能障がい（肢体不自由と重複）</t>
    <rPh sb="8" eb="10">
      <t>シタイ</t>
    </rPh>
    <rPh sb="10" eb="13">
      <t>フジユウ</t>
    </rPh>
    <rPh sb="14" eb="16">
      <t>チョウフク</t>
    </rPh>
    <phoneticPr fontId="1"/>
  </si>
  <si>
    <t>体幹障がい（四肢体幹障がい含む）</t>
    <rPh sb="0" eb="2">
      <t>タイカン</t>
    </rPh>
    <rPh sb="2" eb="3">
      <t>ショウ</t>
    </rPh>
    <rPh sb="6" eb="8">
      <t>シシ</t>
    </rPh>
    <rPh sb="8" eb="10">
      <t>タイカン</t>
    </rPh>
    <rPh sb="10" eb="11">
      <t>ショウ</t>
    </rPh>
    <rPh sb="13" eb="14">
      <t>フク</t>
    </rPh>
    <phoneticPr fontId="1"/>
  </si>
  <si>
    <t>合計件数</t>
    <rPh sb="0" eb="2">
      <t>ゴウケイ</t>
    </rPh>
    <rPh sb="2" eb="4">
      <t>ケンスウ</t>
    </rPh>
    <phoneticPr fontId="1"/>
  </si>
  <si>
    <t>人数</t>
    <rPh sb="0" eb="2">
      <t>ニンズウ</t>
    </rPh>
    <phoneticPr fontId="1"/>
  </si>
  <si>
    <t>合計人数</t>
    <rPh sb="0" eb="2">
      <t>ゴウケイ</t>
    </rPh>
    <rPh sb="2" eb="4">
      <t>ニンズウ</t>
    </rPh>
    <phoneticPr fontId="1"/>
  </si>
  <si>
    <t>割合</t>
    <rPh sb="0" eb="2">
      <t>ワリアイ</t>
    </rPh>
    <phoneticPr fontId="1"/>
  </si>
  <si>
    <t>家族の割合</t>
    <rPh sb="0" eb="2">
      <t>カゾク</t>
    </rPh>
    <rPh sb="3" eb="5">
      <t>ワリアイ</t>
    </rPh>
    <phoneticPr fontId="1"/>
  </si>
  <si>
    <t>⑤その他の家族（祖父、息子各１名、回答なし２名）</t>
    <rPh sb="3" eb="4">
      <t>タ</t>
    </rPh>
    <rPh sb="5" eb="7">
      <t>カゾク</t>
    </rPh>
    <rPh sb="8" eb="10">
      <t>ソフ</t>
    </rPh>
    <rPh sb="11" eb="13">
      <t>ムスコ</t>
    </rPh>
    <rPh sb="13" eb="14">
      <t>カク</t>
    </rPh>
    <rPh sb="15" eb="16">
      <t>メイ</t>
    </rPh>
    <rPh sb="17" eb="19">
      <t>カイトウ</t>
    </rPh>
    <rPh sb="22" eb="23">
      <t>メイ</t>
    </rPh>
    <phoneticPr fontId="1"/>
  </si>
  <si>
    <t>祖母（２）・祖父・妹の夫・弟の妻・叔父・交際者（４）・養護者(同居の交際者）（２）・義父・病院関係者・学校関係者・近所の住人・回答なし（８）</t>
    <rPh sb="0" eb="2">
      <t>ソボ</t>
    </rPh>
    <rPh sb="6" eb="8">
      <t>ソフ</t>
    </rPh>
    <rPh sb="9" eb="10">
      <t>イモウト</t>
    </rPh>
    <rPh sb="11" eb="12">
      <t>オット</t>
    </rPh>
    <rPh sb="20" eb="22">
      <t>コウサイ</t>
    </rPh>
    <rPh sb="22" eb="23">
      <t>シャ</t>
    </rPh>
    <rPh sb="47" eb="50">
      <t>カンケイシャ</t>
    </rPh>
    <rPh sb="53" eb="56">
      <t>カンケイシャ</t>
    </rPh>
    <rPh sb="63" eb="65">
      <t>カイトウ</t>
    </rPh>
    <phoneticPr fontId="1"/>
  </si>
  <si>
    <t>件数</t>
    <rPh sb="0" eb="2">
      <t>ケンスウ</t>
    </rPh>
    <phoneticPr fontId="1"/>
  </si>
  <si>
    <t>※問５で虐待と認定した総件数86件に対して大幅に件数が多いのは、本来問１０～１７は虐待と認定した案件に対してのみ回答するはずが、認定しなかった案件と一緒に回答した市町村があったためである。</t>
    <rPh sb="1" eb="2">
      <t>トイ</t>
    </rPh>
    <rPh sb="4" eb="6">
      <t>ギャクタイ</t>
    </rPh>
    <rPh sb="7" eb="9">
      <t>ニンテイ</t>
    </rPh>
    <rPh sb="11" eb="14">
      <t>ソウケンスウ</t>
    </rPh>
    <rPh sb="16" eb="17">
      <t>ケン</t>
    </rPh>
    <rPh sb="18" eb="19">
      <t>タイ</t>
    </rPh>
    <rPh sb="21" eb="23">
      <t>オオハバ</t>
    </rPh>
    <rPh sb="24" eb="26">
      <t>ケンスウ</t>
    </rPh>
    <rPh sb="27" eb="28">
      <t>オオ</t>
    </rPh>
    <rPh sb="32" eb="34">
      <t>ホンライ</t>
    </rPh>
    <rPh sb="34" eb="35">
      <t>トイ</t>
    </rPh>
    <rPh sb="41" eb="43">
      <t>ギャクタイ</t>
    </rPh>
    <rPh sb="44" eb="46">
      <t>ニンテイ</t>
    </rPh>
    <rPh sb="48" eb="50">
      <t>アンケン</t>
    </rPh>
    <rPh sb="51" eb="52">
      <t>タイ</t>
    </rPh>
    <rPh sb="56" eb="58">
      <t>カイトウ</t>
    </rPh>
    <rPh sb="64" eb="66">
      <t>ニンテイ</t>
    </rPh>
    <rPh sb="71" eb="73">
      <t>アンケン</t>
    </rPh>
    <rPh sb="74" eb="76">
      <t>イッショ</t>
    </rPh>
    <rPh sb="77" eb="79">
      <t>カイトウ</t>
    </rPh>
    <rPh sb="81" eb="84">
      <t>シチョウソン</t>
    </rPh>
    <phoneticPr fontId="1"/>
  </si>
  <si>
    <t>北海道との連絡・調整（５）・研修の実施（３）・関係機関と連携し経過を見守る（２）・市町村との連絡調整・入所施設、・設置市町村で対応・転出先担当者との情報共有・民生委員との調整・警察からの報告で事例を把握し、その後、関係者間で状況等の事実確認をした・北海道との連絡調整・療育センターへ調整・資料の収集・基幹センターへ・他町へ・介護保険・回答なし（11）</t>
    <rPh sb="124" eb="127">
      <t>ホッカイドウ</t>
    </rPh>
    <rPh sb="129" eb="131">
      <t>レンラク</t>
    </rPh>
    <rPh sb="131" eb="133">
      <t>チョウセイ</t>
    </rPh>
    <rPh sb="134" eb="136">
      <t>リョウイク</t>
    </rPh>
    <rPh sb="141" eb="143">
      <t>チョウセイ</t>
    </rPh>
    <rPh sb="144" eb="146">
      <t>シリョウ</t>
    </rPh>
    <rPh sb="147" eb="149">
      <t>シュウシュウ</t>
    </rPh>
    <rPh sb="150" eb="152">
      <t>キカン</t>
    </rPh>
    <rPh sb="158" eb="160">
      <t>タチョウ</t>
    </rPh>
    <rPh sb="162" eb="164">
      <t>カイゴ</t>
    </rPh>
    <rPh sb="164" eb="166">
      <t>ホケン</t>
    </rPh>
    <rPh sb="167" eb="169">
      <t>カイトウ</t>
    </rPh>
    <phoneticPr fontId="1"/>
  </si>
  <si>
    <t>入所施設において対応（５）・不明</t>
    <rPh sb="14" eb="16">
      <t>フメイ</t>
    </rPh>
    <phoneticPr fontId="1"/>
  </si>
  <si>
    <t>記入なし（５）</t>
    <rPh sb="0" eb="2">
      <t>キニュウ</t>
    </rPh>
    <phoneticPr fontId="1"/>
  </si>
  <si>
    <t>加害者である家族に対しては指導にとどめ、その後障がい福祉サービスの利用を通して経過を観察しているケースがあった。</t>
    <rPh sb="0" eb="3">
      <t>カガイシャ</t>
    </rPh>
    <rPh sb="6" eb="8">
      <t>カゾク</t>
    </rPh>
    <rPh sb="9" eb="10">
      <t>タイ</t>
    </rPh>
    <rPh sb="13" eb="15">
      <t>シドウ</t>
    </rPh>
    <rPh sb="22" eb="23">
      <t>ゴ</t>
    </rPh>
    <rPh sb="23" eb="24">
      <t>ショウ</t>
    </rPh>
    <rPh sb="26" eb="28">
      <t>フクシ</t>
    </rPh>
    <rPh sb="33" eb="35">
      <t>リヨウ</t>
    </rPh>
    <rPh sb="36" eb="37">
      <t>トオ</t>
    </rPh>
    <rPh sb="39" eb="41">
      <t>ケイカ</t>
    </rPh>
    <rPh sb="42" eb="44">
      <t>カンサツ</t>
    </rPh>
    <phoneticPr fontId="1"/>
  </si>
  <si>
    <t>解決済みのため</t>
    <rPh sb="0" eb="2">
      <t>カイケツ</t>
    </rPh>
    <rPh sb="2" eb="3">
      <t>ズ</t>
    </rPh>
    <phoneticPr fontId="1"/>
  </si>
  <si>
    <t>カウントされず</t>
    <phoneticPr fontId="1"/>
  </si>
  <si>
    <t>※下の２つの回答は問１７－１加害者への支援について　で②加害者への支援を行わなかった　に印がつけられていなかったが、問１７－３への記入があったもの（参考）</t>
    <rPh sb="1" eb="2">
      <t>シタ</t>
    </rPh>
    <rPh sb="6" eb="8">
      <t>カイトウ</t>
    </rPh>
    <rPh sb="9" eb="10">
      <t>トイ</t>
    </rPh>
    <rPh sb="14" eb="17">
      <t>カガイシャ</t>
    </rPh>
    <rPh sb="19" eb="21">
      <t>シエン</t>
    </rPh>
    <rPh sb="28" eb="31">
      <t>カガイシャ</t>
    </rPh>
    <rPh sb="33" eb="35">
      <t>シエン</t>
    </rPh>
    <rPh sb="36" eb="37">
      <t>オコナ</t>
    </rPh>
    <rPh sb="44" eb="45">
      <t>シルシ</t>
    </rPh>
    <rPh sb="58" eb="59">
      <t>トイ</t>
    </rPh>
    <rPh sb="65" eb="67">
      <t>キニュウ</t>
    </rPh>
    <rPh sb="74" eb="76">
      <t>サンコウ</t>
    </rPh>
    <phoneticPr fontId="1"/>
  </si>
  <si>
    <t>記入なし（２）</t>
    <rPh sb="0" eb="2">
      <t>キニュウ</t>
    </rPh>
    <phoneticPr fontId="1"/>
  </si>
  <si>
    <t>①センター内での研修</t>
    <rPh sb="5" eb="6">
      <t>ナイ</t>
    </rPh>
    <rPh sb="8" eb="10">
      <t>ケンシュウ</t>
    </rPh>
    <phoneticPr fontId="1"/>
  </si>
  <si>
    <t>②外部での研修に参加</t>
    <rPh sb="1" eb="3">
      <t>ガイブ</t>
    </rPh>
    <rPh sb="5" eb="7">
      <t>ケンシュウ</t>
    </rPh>
    <rPh sb="8" eb="10">
      <t>サンカ</t>
    </rPh>
    <phoneticPr fontId="1"/>
  </si>
  <si>
    <t>全体</t>
    <rPh sb="0" eb="2">
      <t>ゼンタイ</t>
    </rPh>
    <phoneticPr fontId="1"/>
  </si>
  <si>
    <t>開催回数</t>
    <rPh sb="0" eb="2">
      <t>カイサイ</t>
    </rPh>
    <rPh sb="2" eb="4">
      <t>カイスウ</t>
    </rPh>
    <phoneticPr fontId="1"/>
  </si>
  <si>
    <t>実施
市町村数</t>
    <rPh sb="0" eb="2">
      <t>ジッシ</t>
    </rPh>
    <rPh sb="3" eb="6">
      <t>シチョウソン</t>
    </rPh>
    <rPh sb="6" eb="7">
      <t>スウ</t>
    </rPh>
    <phoneticPr fontId="1"/>
  </si>
  <si>
    <t>問１８－２　問１８の①の回答の回数</t>
    <rPh sb="0" eb="1">
      <t>トイ</t>
    </rPh>
    <rPh sb="6" eb="7">
      <t>トイ</t>
    </rPh>
    <rPh sb="12" eb="14">
      <t>カイトウ</t>
    </rPh>
    <rPh sb="15" eb="17">
      <t>カイスウ</t>
    </rPh>
    <phoneticPr fontId="1"/>
  </si>
  <si>
    <t>問１８－２　問１８の②の回答の回数</t>
    <rPh sb="0" eb="1">
      <t>トイ</t>
    </rPh>
    <rPh sb="6" eb="7">
      <t>トイ</t>
    </rPh>
    <rPh sb="12" eb="14">
      <t>カイトウ</t>
    </rPh>
    <rPh sb="15" eb="17">
      <t>カイスウ</t>
    </rPh>
    <phoneticPr fontId="1"/>
  </si>
  <si>
    <t>ポスター配布、マニュアル作成・配布、虐待防止センターへの講師派遣、研修会の開催</t>
    <rPh sb="15" eb="17">
      <t>ハイフ</t>
    </rPh>
    <rPh sb="18" eb="20">
      <t>ギャクタイ</t>
    </rPh>
    <rPh sb="20" eb="22">
      <t>ボウシ</t>
    </rPh>
    <rPh sb="28" eb="30">
      <t>コウシ</t>
    </rPh>
    <rPh sb="30" eb="32">
      <t>ハケン</t>
    </rPh>
    <rPh sb="33" eb="36">
      <t>ケンシュウカイ</t>
    </rPh>
    <rPh sb="37" eb="39">
      <t>カイサイ</t>
    </rPh>
    <phoneticPr fontId="1"/>
  </si>
  <si>
    <t>北海道のHPで連絡先が掲載されている</t>
    <phoneticPr fontId="1"/>
  </si>
  <si>
    <t>事業所等へ個別に訪問してPRしている</t>
    <rPh sb="1" eb="2">
      <t>ギョウ</t>
    </rPh>
    <phoneticPr fontId="1"/>
  </si>
  <si>
    <t>選択数</t>
    <rPh sb="0" eb="2">
      <t>センタク</t>
    </rPh>
    <rPh sb="2" eb="3">
      <t>スウ</t>
    </rPh>
    <phoneticPr fontId="1"/>
  </si>
  <si>
    <t>選択総数に占める割合</t>
    <rPh sb="0" eb="2">
      <t>センタク</t>
    </rPh>
    <rPh sb="2" eb="4">
      <t>ソウスウ</t>
    </rPh>
    <rPh sb="5" eb="6">
      <t>シ</t>
    </rPh>
    <rPh sb="8" eb="10">
      <t>ワリアイ</t>
    </rPh>
    <phoneticPr fontId="1"/>
  </si>
  <si>
    <t>選択総数</t>
    <rPh sb="0" eb="2">
      <t>センタク</t>
    </rPh>
    <rPh sb="2" eb="4">
      <t>ソウスウ</t>
    </rPh>
    <phoneticPr fontId="1"/>
  </si>
  <si>
    <t>回答のあった市町村総数</t>
    <rPh sb="0" eb="2">
      <t>カイトウ</t>
    </rPh>
    <rPh sb="6" eb="9">
      <t>シチョウソン</t>
    </rPh>
    <rPh sb="9" eb="11">
      <t>ソウスウ</t>
    </rPh>
    <phoneticPr fontId="1"/>
  </si>
  <si>
    <t>相談通報の総数</t>
    <rPh sb="0" eb="2">
      <t>ソウダン</t>
    </rPh>
    <rPh sb="2" eb="4">
      <t>ツウホウ</t>
    </rPh>
    <rPh sb="5" eb="7">
      <t>ソウスウ</t>
    </rPh>
    <phoneticPr fontId="1"/>
  </si>
  <si>
    <t>相談・通報総数のうちの割合</t>
    <rPh sb="0" eb="2">
      <t>ソウダン</t>
    </rPh>
    <rPh sb="3" eb="5">
      <t>ツウホウ</t>
    </rPh>
    <rPh sb="5" eb="7">
      <t>ソウスウ</t>
    </rPh>
    <rPh sb="11" eb="13">
      <t>ワリアイ</t>
    </rPh>
    <phoneticPr fontId="1"/>
  </si>
  <si>
    <t>相談・通報者ごとの相談・通報者数（重複あり）</t>
    <rPh sb="0" eb="2">
      <t>ソウダン</t>
    </rPh>
    <rPh sb="3" eb="5">
      <t>ツウホウ</t>
    </rPh>
    <rPh sb="5" eb="6">
      <t>シャ</t>
    </rPh>
    <rPh sb="9" eb="11">
      <t>ソウダン</t>
    </rPh>
    <rPh sb="12" eb="14">
      <t>ツウホウ</t>
    </rPh>
    <rPh sb="14" eb="15">
      <t>シャ</t>
    </rPh>
    <rPh sb="15" eb="16">
      <t>スウ</t>
    </rPh>
    <rPh sb="17" eb="19">
      <t>チョウフク</t>
    </rPh>
    <phoneticPr fontId="1"/>
  </si>
  <si>
    <t>相談通報者数</t>
    <rPh sb="0" eb="2">
      <t>ソウダン</t>
    </rPh>
    <rPh sb="2" eb="5">
      <t>ツウホウシャ</t>
    </rPh>
    <rPh sb="5" eb="6">
      <t>スウ</t>
    </rPh>
    <phoneticPr fontId="1"/>
  </si>
  <si>
    <t>対応の総件数</t>
    <rPh sb="0" eb="2">
      <t>タイオウ</t>
    </rPh>
    <rPh sb="3" eb="6">
      <t>ソウケンスウ</t>
    </rPh>
    <phoneticPr fontId="1"/>
  </si>
  <si>
    <t>選択肢</t>
    <rPh sb="0" eb="3">
      <t>センタクシ</t>
    </rPh>
    <phoneticPr fontId="17"/>
  </si>
  <si>
    <t>選択項目</t>
    <rPh sb="0" eb="2">
      <t>センタク</t>
    </rPh>
    <rPh sb="2" eb="3">
      <t>コウ</t>
    </rPh>
    <rPh sb="3" eb="4">
      <t>メ</t>
    </rPh>
    <phoneticPr fontId="17"/>
  </si>
  <si>
    <t>問２１　選択理由</t>
    <rPh sb="0" eb="1">
      <t>トイ</t>
    </rPh>
    <rPh sb="4" eb="6">
      <t>センタク</t>
    </rPh>
    <rPh sb="6" eb="8">
      <t>リユウ</t>
    </rPh>
    <phoneticPr fontId="17"/>
  </si>
  <si>
    <t>①</t>
    <phoneticPr fontId="17"/>
  </si>
  <si>
    <t>障がい当事者への虐待防止センターの周知</t>
    <rPh sb="0" eb="1">
      <t>ショウ</t>
    </rPh>
    <rPh sb="3" eb="6">
      <t>トウジシャ</t>
    </rPh>
    <rPh sb="8" eb="10">
      <t>ギャクタイ</t>
    </rPh>
    <rPh sb="10" eb="12">
      <t>ボウシ</t>
    </rPh>
    <rPh sb="17" eb="19">
      <t>シュウチ</t>
    </rPh>
    <phoneticPr fontId="17"/>
  </si>
  <si>
    <t>隠れている虐待ケースの対応に向けて、当センターがあることが町民にわかってもらうことが大事であると思わる。</t>
    <rPh sb="0" eb="1">
      <t>カク</t>
    </rPh>
    <rPh sb="5" eb="7">
      <t>ギャクタイ</t>
    </rPh>
    <rPh sb="11" eb="13">
      <t>タイオウ</t>
    </rPh>
    <rPh sb="14" eb="15">
      <t>ム</t>
    </rPh>
    <rPh sb="18" eb="19">
      <t>トウ</t>
    </rPh>
    <rPh sb="29" eb="31">
      <t>チョウミン</t>
    </rPh>
    <rPh sb="42" eb="44">
      <t>ダイジ</t>
    </rPh>
    <rPh sb="48" eb="49">
      <t>オモ</t>
    </rPh>
    <phoneticPr fontId="17"/>
  </si>
  <si>
    <t>積極的な啓発活動をしているわけではないため効果的な制度周知や理解促進に向けた取り組みを行っていきたい。</t>
    <rPh sb="0" eb="2">
      <t>セッキョク</t>
    </rPh>
    <rPh sb="2" eb="3">
      <t>テキ</t>
    </rPh>
    <rPh sb="4" eb="6">
      <t>ケイハツ</t>
    </rPh>
    <rPh sb="6" eb="8">
      <t>カツドウ</t>
    </rPh>
    <rPh sb="21" eb="24">
      <t>コウカテキ</t>
    </rPh>
    <rPh sb="25" eb="27">
      <t>セイド</t>
    </rPh>
    <rPh sb="27" eb="29">
      <t>シュウチ</t>
    </rPh>
    <rPh sb="30" eb="32">
      <t>リカイ</t>
    </rPh>
    <rPh sb="32" eb="34">
      <t>ソクシン</t>
    </rPh>
    <rPh sb="35" eb="36">
      <t>ム</t>
    </rPh>
    <rPh sb="38" eb="39">
      <t>ト</t>
    </rPh>
    <rPh sb="40" eb="41">
      <t>ク</t>
    </rPh>
    <rPh sb="43" eb="44">
      <t>オコナ</t>
    </rPh>
    <phoneticPr fontId="17"/>
  </si>
  <si>
    <t>②</t>
    <phoneticPr fontId="17"/>
  </si>
  <si>
    <t>障がい児・者の家族への虐待防止センターの周知</t>
    <rPh sb="0" eb="1">
      <t>ショウ</t>
    </rPh>
    <rPh sb="3" eb="4">
      <t>ジ</t>
    </rPh>
    <rPh sb="5" eb="6">
      <t>シャ</t>
    </rPh>
    <rPh sb="7" eb="9">
      <t>カゾク</t>
    </rPh>
    <rPh sb="11" eb="13">
      <t>ギャクタイ</t>
    </rPh>
    <rPh sb="13" eb="15">
      <t>ボウシ</t>
    </rPh>
    <rPh sb="20" eb="22">
      <t>シュウチ</t>
    </rPh>
    <phoneticPr fontId="17"/>
  </si>
  <si>
    <t>隠れている虐待ケースの対応に向けて、当センターがあることが町民にわかってもらうことが大事であると思われる。</t>
    <rPh sb="0" eb="1">
      <t>カク</t>
    </rPh>
    <rPh sb="5" eb="7">
      <t>ギャクタイ</t>
    </rPh>
    <rPh sb="11" eb="13">
      <t>タイオウ</t>
    </rPh>
    <rPh sb="14" eb="15">
      <t>ム</t>
    </rPh>
    <rPh sb="18" eb="19">
      <t>トウ</t>
    </rPh>
    <rPh sb="29" eb="31">
      <t>チョウミン</t>
    </rPh>
    <rPh sb="42" eb="44">
      <t>ダイジ</t>
    </rPh>
    <rPh sb="48" eb="49">
      <t>オモ</t>
    </rPh>
    <phoneticPr fontId="17"/>
  </si>
  <si>
    <t>積極的な啓発活動をしているわけではないため、効果的な制度周知や理解促進に向けた取り組みを行っていきたい。</t>
    <rPh sb="0" eb="2">
      <t>セッキョク</t>
    </rPh>
    <rPh sb="2" eb="3">
      <t>テキ</t>
    </rPh>
    <rPh sb="4" eb="6">
      <t>ケイハツ</t>
    </rPh>
    <rPh sb="6" eb="8">
      <t>カツドウ</t>
    </rPh>
    <rPh sb="22" eb="25">
      <t>コウカテキ</t>
    </rPh>
    <rPh sb="26" eb="28">
      <t>セイド</t>
    </rPh>
    <rPh sb="28" eb="30">
      <t>シュウチ</t>
    </rPh>
    <rPh sb="31" eb="33">
      <t>リカイ</t>
    </rPh>
    <rPh sb="33" eb="35">
      <t>ソクシン</t>
    </rPh>
    <rPh sb="36" eb="37">
      <t>ム</t>
    </rPh>
    <rPh sb="39" eb="40">
      <t>ト</t>
    </rPh>
    <rPh sb="41" eb="42">
      <t>ク</t>
    </rPh>
    <rPh sb="44" eb="45">
      <t>オコナ</t>
    </rPh>
    <phoneticPr fontId="17"/>
  </si>
  <si>
    <t>③</t>
    <phoneticPr fontId="17"/>
  </si>
  <si>
    <t>福祉施設や医療機関への虐待防止センターの周知</t>
    <rPh sb="0" eb="2">
      <t>フクシ</t>
    </rPh>
    <rPh sb="2" eb="4">
      <t>シセツ</t>
    </rPh>
    <rPh sb="5" eb="7">
      <t>イリョウ</t>
    </rPh>
    <rPh sb="7" eb="9">
      <t>キカン</t>
    </rPh>
    <rPh sb="20" eb="22">
      <t>シュウチ</t>
    </rPh>
    <phoneticPr fontId="17"/>
  </si>
  <si>
    <t>選択なし</t>
    <rPh sb="0" eb="2">
      <t>センタク</t>
    </rPh>
    <phoneticPr fontId="17"/>
  </si>
  <si>
    <t>④</t>
    <phoneticPr fontId="17"/>
  </si>
  <si>
    <t>教育機関への虐待防止センターの周知</t>
    <rPh sb="0" eb="2">
      <t>キョウイク</t>
    </rPh>
    <rPh sb="2" eb="4">
      <t>キカン</t>
    </rPh>
    <rPh sb="15" eb="17">
      <t>シュウチ</t>
    </rPh>
    <phoneticPr fontId="17"/>
  </si>
  <si>
    <t>⑤</t>
    <phoneticPr fontId="17"/>
  </si>
  <si>
    <t>企業への虐待防止センターの周知</t>
    <rPh sb="0" eb="2">
      <t>キギョウ</t>
    </rPh>
    <rPh sb="13" eb="15">
      <t>シュウチ</t>
    </rPh>
    <phoneticPr fontId="17"/>
  </si>
  <si>
    <t>⑥</t>
    <phoneticPr fontId="17"/>
  </si>
  <si>
    <t>専門職員の確保</t>
    <rPh sb="0" eb="2">
      <t>センモン</t>
    </rPh>
    <rPh sb="2" eb="4">
      <t>ショクイン</t>
    </rPh>
    <rPh sb="5" eb="7">
      <t>カクホ</t>
    </rPh>
    <phoneticPr fontId="17"/>
  </si>
  <si>
    <t xml:space="preserve">行政の事務職員では，対応に限界がある。
</t>
    <rPh sb="0" eb="2">
      <t>ギョウセイ</t>
    </rPh>
    <rPh sb="3" eb="5">
      <t>ジム</t>
    </rPh>
    <rPh sb="5" eb="7">
      <t>ショクイン</t>
    </rPh>
    <rPh sb="10" eb="12">
      <t>タイオウ</t>
    </rPh>
    <rPh sb="13" eb="15">
      <t>ゲンカイ</t>
    </rPh>
    <phoneticPr fontId="17"/>
  </si>
  <si>
    <t>障がいに限らず専門職員の確保は難しい状況にある。</t>
    <rPh sb="0" eb="1">
      <t>ショウ</t>
    </rPh>
    <rPh sb="4" eb="5">
      <t>カギ</t>
    </rPh>
    <rPh sb="7" eb="9">
      <t>センモン</t>
    </rPh>
    <rPh sb="9" eb="11">
      <t>ショクイン</t>
    </rPh>
    <rPh sb="12" eb="14">
      <t>カクホ</t>
    </rPh>
    <rPh sb="15" eb="16">
      <t>ムズカ</t>
    </rPh>
    <rPh sb="18" eb="20">
      <t>ジョウキョウ</t>
    </rPh>
    <phoneticPr fontId="17"/>
  </si>
  <si>
    <t>当市では事務職員しか配属されておらず，専門職員が必要である。</t>
    <rPh sb="0" eb="2">
      <t>トウシ</t>
    </rPh>
    <rPh sb="4" eb="6">
      <t>ジム</t>
    </rPh>
    <rPh sb="6" eb="8">
      <t>ショクイン</t>
    </rPh>
    <rPh sb="10" eb="12">
      <t>ハイゾク</t>
    </rPh>
    <rPh sb="19" eb="21">
      <t>センモン</t>
    </rPh>
    <rPh sb="21" eb="23">
      <t>ショクイン</t>
    </rPh>
    <rPh sb="24" eb="26">
      <t>ヒツヨウ</t>
    </rPh>
    <phoneticPr fontId="17"/>
  </si>
  <si>
    <t>高齢化の進む小規模な町であり、行政職員で業務を行っています。対象者も少なく、財務上からも専門職員の確保は難しい状況にあります。</t>
    <rPh sb="0" eb="3">
      <t>コウレイカ</t>
    </rPh>
    <rPh sb="4" eb="5">
      <t>スス</t>
    </rPh>
    <rPh sb="6" eb="9">
      <t>ショウキボ</t>
    </rPh>
    <rPh sb="10" eb="11">
      <t>マチ</t>
    </rPh>
    <rPh sb="15" eb="17">
      <t>ギョウセイ</t>
    </rPh>
    <rPh sb="17" eb="19">
      <t>ショクイン</t>
    </rPh>
    <rPh sb="20" eb="22">
      <t>ギョウム</t>
    </rPh>
    <rPh sb="23" eb="24">
      <t>オコナ</t>
    </rPh>
    <rPh sb="30" eb="33">
      <t>タイショウシャ</t>
    </rPh>
    <rPh sb="34" eb="35">
      <t>スク</t>
    </rPh>
    <rPh sb="38" eb="40">
      <t>ザイム</t>
    </rPh>
    <rPh sb="40" eb="41">
      <t>ジョウ</t>
    </rPh>
    <rPh sb="44" eb="46">
      <t>センモン</t>
    </rPh>
    <rPh sb="46" eb="48">
      <t>ショクイン</t>
    </rPh>
    <rPh sb="49" eb="51">
      <t>カクホ</t>
    </rPh>
    <rPh sb="52" eb="53">
      <t>ムツカ</t>
    </rPh>
    <rPh sb="55" eb="57">
      <t>ジョウキョウ</t>
    </rPh>
    <phoneticPr fontId="17"/>
  </si>
  <si>
    <t>一般事務職で対応しているため。</t>
    <rPh sb="0" eb="2">
      <t>イッパン</t>
    </rPh>
    <rPh sb="2" eb="5">
      <t>ジムショク</t>
    </rPh>
    <rPh sb="6" eb="8">
      <t>タイオウ</t>
    </rPh>
    <phoneticPr fontId="17"/>
  </si>
  <si>
    <t>現在まで虐待事例はないが，発生した場合は対応に苦慮すると思われるので専門職確保が望ましい。</t>
    <rPh sb="0" eb="2">
      <t>ゲンザイ</t>
    </rPh>
    <rPh sb="4" eb="6">
      <t>ギャクタイ</t>
    </rPh>
    <rPh sb="6" eb="8">
      <t>ジレイ</t>
    </rPh>
    <rPh sb="13" eb="15">
      <t>ハッセイ</t>
    </rPh>
    <rPh sb="17" eb="19">
      <t>バアイ</t>
    </rPh>
    <rPh sb="20" eb="22">
      <t>タイオウ</t>
    </rPh>
    <rPh sb="23" eb="25">
      <t>クリョ</t>
    </rPh>
    <rPh sb="28" eb="29">
      <t>オモ</t>
    </rPh>
    <rPh sb="34" eb="36">
      <t>センモン</t>
    </rPh>
    <rPh sb="36" eb="37">
      <t>ショク</t>
    </rPh>
    <rPh sb="37" eb="39">
      <t>カクホ</t>
    </rPh>
    <rPh sb="40" eb="41">
      <t>ノゾ</t>
    </rPh>
    <phoneticPr fontId="17"/>
  </si>
  <si>
    <t>⑦</t>
    <phoneticPr fontId="17"/>
  </si>
  <si>
    <t>職員の資質の向上</t>
    <rPh sb="0" eb="2">
      <t>ショクイン</t>
    </rPh>
    <rPh sb="3" eb="5">
      <t>シシツ</t>
    </rPh>
    <rPh sb="6" eb="8">
      <t>コウジョウ</t>
    </rPh>
    <phoneticPr fontId="17"/>
  </si>
  <si>
    <t>研修等に参加し、他職員にも情報を共有し、虐待を想定した演習などを行い資質を向上させる。</t>
    <rPh sb="0" eb="3">
      <t>ケンシュウトウ</t>
    </rPh>
    <rPh sb="4" eb="6">
      <t>サンカ</t>
    </rPh>
    <rPh sb="8" eb="9">
      <t>タ</t>
    </rPh>
    <rPh sb="9" eb="11">
      <t>ショクイン</t>
    </rPh>
    <rPh sb="13" eb="15">
      <t>ジョウホウ</t>
    </rPh>
    <rPh sb="16" eb="18">
      <t>キョウユウ</t>
    </rPh>
    <rPh sb="20" eb="22">
      <t>ギャクタイ</t>
    </rPh>
    <rPh sb="23" eb="25">
      <t>ソウテイ</t>
    </rPh>
    <rPh sb="27" eb="29">
      <t>エンシュウ</t>
    </rPh>
    <rPh sb="32" eb="33">
      <t>オコナ</t>
    </rPh>
    <rPh sb="34" eb="36">
      <t>シシツ</t>
    </rPh>
    <rPh sb="37" eb="39">
      <t>コウジョウ</t>
    </rPh>
    <phoneticPr fontId="17"/>
  </si>
  <si>
    <t>⑧</t>
    <phoneticPr fontId="17"/>
  </si>
  <si>
    <t>職員の人数が不十分</t>
    <rPh sb="0" eb="2">
      <t>ショクイン</t>
    </rPh>
    <rPh sb="3" eb="5">
      <t>ニンズウ</t>
    </rPh>
    <rPh sb="6" eb="9">
      <t>フジュウブン</t>
    </rPh>
    <phoneticPr fontId="17"/>
  </si>
  <si>
    <t>職員の人数が少なく、深く理解し、マニュアル作成など不十分と感じる。</t>
    <rPh sb="0" eb="2">
      <t>ショクイン</t>
    </rPh>
    <rPh sb="3" eb="5">
      <t>ニンズウ</t>
    </rPh>
    <rPh sb="6" eb="7">
      <t>スク</t>
    </rPh>
    <rPh sb="10" eb="11">
      <t>フカ</t>
    </rPh>
    <rPh sb="12" eb="14">
      <t>リカイ</t>
    </rPh>
    <rPh sb="21" eb="23">
      <t>サクセイ</t>
    </rPh>
    <rPh sb="25" eb="28">
      <t>フジュウブン</t>
    </rPh>
    <rPh sb="29" eb="30">
      <t>カン</t>
    </rPh>
    <phoneticPr fontId="17"/>
  </si>
  <si>
    <t>現状では相談件数が少ないため、対応出来ているが、一件一件の内容が複雑なため、件数が増えると対応出来ない。</t>
    <rPh sb="0" eb="2">
      <t>ゲンジョウ</t>
    </rPh>
    <rPh sb="4" eb="6">
      <t>ソウダン</t>
    </rPh>
    <rPh sb="6" eb="8">
      <t>ケンスウ</t>
    </rPh>
    <rPh sb="9" eb="10">
      <t>スク</t>
    </rPh>
    <rPh sb="15" eb="17">
      <t>タイオウ</t>
    </rPh>
    <rPh sb="17" eb="19">
      <t>デキ</t>
    </rPh>
    <rPh sb="24" eb="26">
      <t>イッケン</t>
    </rPh>
    <rPh sb="26" eb="28">
      <t>イッケン</t>
    </rPh>
    <rPh sb="29" eb="31">
      <t>ナイヨウ</t>
    </rPh>
    <rPh sb="32" eb="34">
      <t>フクザツ</t>
    </rPh>
    <rPh sb="38" eb="40">
      <t>ケンスウ</t>
    </rPh>
    <rPh sb="41" eb="42">
      <t>フ</t>
    </rPh>
    <rPh sb="45" eb="47">
      <t>タイオウ</t>
    </rPh>
    <rPh sb="47" eb="49">
      <t>デキ</t>
    </rPh>
    <phoneticPr fontId="17"/>
  </si>
  <si>
    <t>複数の業務を抱えており，細かいところまで整備できていない。</t>
    <rPh sb="0" eb="2">
      <t>フクスウ</t>
    </rPh>
    <rPh sb="3" eb="5">
      <t>ギョウム</t>
    </rPh>
    <rPh sb="6" eb="7">
      <t>カカ</t>
    </rPh>
    <rPh sb="12" eb="13">
      <t>コマ</t>
    </rPh>
    <rPh sb="20" eb="22">
      <t>セイビ</t>
    </rPh>
    <phoneticPr fontId="17"/>
  </si>
  <si>
    <t>職員数が足りず，十分な業務ができていない。</t>
    <rPh sb="0" eb="3">
      <t>ショクインスウ</t>
    </rPh>
    <rPh sb="4" eb="5">
      <t>タ</t>
    </rPh>
    <rPh sb="8" eb="10">
      <t>ジュウブン</t>
    </rPh>
    <rPh sb="11" eb="13">
      <t>ギョウム</t>
    </rPh>
    <phoneticPr fontId="17"/>
  </si>
  <si>
    <t>担当職員が他業務と兼務のためきめ細やかな対応ができない場合がある</t>
    <rPh sb="0" eb="2">
      <t>タントウ</t>
    </rPh>
    <rPh sb="2" eb="4">
      <t>ショクイン</t>
    </rPh>
    <rPh sb="5" eb="6">
      <t>ホカ</t>
    </rPh>
    <rPh sb="6" eb="8">
      <t>ギョウム</t>
    </rPh>
    <rPh sb="9" eb="11">
      <t>ケンム</t>
    </rPh>
    <rPh sb="16" eb="17">
      <t>コマ</t>
    </rPh>
    <rPh sb="20" eb="22">
      <t>タイオウ</t>
    </rPh>
    <rPh sb="27" eb="29">
      <t>バアイ</t>
    </rPh>
    <phoneticPr fontId="17"/>
  </si>
  <si>
    <t>⑨</t>
    <phoneticPr fontId="17"/>
  </si>
  <si>
    <t>研修会の開催</t>
    <rPh sb="0" eb="3">
      <t>ケンシュウカイ</t>
    </rPh>
    <rPh sb="4" eb="6">
      <t>カイサイ</t>
    </rPh>
    <phoneticPr fontId="17"/>
  </si>
  <si>
    <t>外部で開催される研修会への参加</t>
    <rPh sb="0" eb="2">
      <t>ガイブ</t>
    </rPh>
    <rPh sb="3" eb="5">
      <t>カイサイ</t>
    </rPh>
    <rPh sb="8" eb="11">
      <t>ケンシュウカイ</t>
    </rPh>
    <rPh sb="13" eb="15">
      <t>サンカ</t>
    </rPh>
    <phoneticPr fontId="17"/>
  </si>
  <si>
    <t>虐待防止法施行から2年を迎え、多様な研修・情報提供のあり方について検討する必要性を感じている。</t>
    <rPh sb="0" eb="2">
      <t>ギャクタイ</t>
    </rPh>
    <rPh sb="2" eb="5">
      <t>ボウシホウ</t>
    </rPh>
    <rPh sb="5" eb="7">
      <t>セコウ</t>
    </rPh>
    <rPh sb="10" eb="11">
      <t>ネン</t>
    </rPh>
    <rPh sb="12" eb="13">
      <t>ムカ</t>
    </rPh>
    <rPh sb="15" eb="17">
      <t>タヨウ</t>
    </rPh>
    <rPh sb="18" eb="20">
      <t>ケンシュウ</t>
    </rPh>
    <rPh sb="21" eb="23">
      <t>ジョウホウ</t>
    </rPh>
    <rPh sb="23" eb="25">
      <t>テイキョウ</t>
    </rPh>
    <rPh sb="28" eb="29">
      <t>カタ</t>
    </rPh>
    <rPh sb="33" eb="35">
      <t>ケントウ</t>
    </rPh>
    <rPh sb="37" eb="40">
      <t>ヒツヨウセイ</t>
    </rPh>
    <rPh sb="41" eb="42">
      <t>カン</t>
    </rPh>
    <phoneticPr fontId="17"/>
  </si>
  <si>
    <t>他機関だけではなく、一般市民にも研修に参加していただき、広く虐待に向けて認識や理解を深めてもらう。</t>
    <rPh sb="0" eb="3">
      <t>タキカン</t>
    </rPh>
    <rPh sb="10" eb="12">
      <t>イッパン</t>
    </rPh>
    <rPh sb="12" eb="14">
      <t>シミン</t>
    </rPh>
    <rPh sb="16" eb="18">
      <t>ケンシュウ</t>
    </rPh>
    <rPh sb="19" eb="21">
      <t>サンカ</t>
    </rPh>
    <rPh sb="28" eb="29">
      <t>ヒロ</t>
    </rPh>
    <rPh sb="30" eb="32">
      <t>ギャクタイ</t>
    </rPh>
    <rPh sb="33" eb="34">
      <t>ム</t>
    </rPh>
    <rPh sb="36" eb="38">
      <t>ニンシキ</t>
    </rPh>
    <rPh sb="39" eb="41">
      <t>リカイ</t>
    </rPh>
    <rPh sb="42" eb="43">
      <t>フカ</t>
    </rPh>
    <phoneticPr fontId="17"/>
  </si>
  <si>
    <t>⑩</t>
    <phoneticPr fontId="17"/>
  </si>
  <si>
    <t>住民への啓発</t>
    <rPh sb="0" eb="2">
      <t>ジュウミン</t>
    </rPh>
    <rPh sb="4" eb="6">
      <t>ケイハツ</t>
    </rPh>
    <phoneticPr fontId="17"/>
  </si>
  <si>
    <t>周知が足りないと思われるので啓発に力を入れなければならない。</t>
    <rPh sb="0" eb="2">
      <t>シュウチ</t>
    </rPh>
    <rPh sb="3" eb="4">
      <t>タ</t>
    </rPh>
    <rPh sb="8" eb="9">
      <t>オモ</t>
    </rPh>
    <rPh sb="14" eb="16">
      <t>ケイハツ</t>
    </rPh>
    <rPh sb="17" eb="18">
      <t>チカラ</t>
    </rPh>
    <rPh sb="19" eb="20">
      <t>イ</t>
    </rPh>
    <phoneticPr fontId="17"/>
  </si>
  <si>
    <t>定期的な啓発活動をしているわけではないため効果的な制度周知や理解促進に向けた取り組みを行っていきたい。</t>
    <rPh sb="0" eb="2">
      <t>テイキ</t>
    </rPh>
    <rPh sb="2" eb="3">
      <t>テキ</t>
    </rPh>
    <rPh sb="4" eb="6">
      <t>ケイハツ</t>
    </rPh>
    <rPh sb="6" eb="8">
      <t>カツドウ</t>
    </rPh>
    <rPh sb="21" eb="24">
      <t>コウカテキ</t>
    </rPh>
    <rPh sb="25" eb="27">
      <t>セイド</t>
    </rPh>
    <rPh sb="27" eb="29">
      <t>シュウチ</t>
    </rPh>
    <rPh sb="30" eb="32">
      <t>リカイ</t>
    </rPh>
    <rPh sb="32" eb="34">
      <t>ソクシン</t>
    </rPh>
    <rPh sb="35" eb="36">
      <t>ム</t>
    </rPh>
    <rPh sb="38" eb="39">
      <t>ト</t>
    </rPh>
    <rPh sb="40" eb="41">
      <t>ク</t>
    </rPh>
    <rPh sb="43" eb="44">
      <t>オコナ</t>
    </rPh>
    <phoneticPr fontId="17"/>
  </si>
  <si>
    <t>⑪</t>
    <phoneticPr fontId="17"/>
  </si>
  <si>
    <t>マニュアル等の作成</t>
    <rPh sb="5" eb="6">
      <t>トウ</t>
    </rPh>
    <rPh sb="7" eb="9">
      <t>サクセイ</t>
    </rPh>
    <phoneticPr fontId="17"/>
  </si>
  <si>
    <t>国や道のマニュアルを利用しているが、今後、町独自のマニュアルの作成が必要。</t>
    <rPh sb="0" eb="1">
      <t>クニ</t>
    </rPh>
    <rPh sb="2" eb="3">
      <t>ドウ</t>
    </rPh>
    <rPh sb="10" eb="12">
      <t>リヨウ</t>
    </rPh>
    <rPh sb="18" eb="20">
      <t>コンゴ</t>
    </rPh>
    <rPh sb="21" eb="22">
      <t>チョウ</t>
    </rPh>
    <rPh sb="22" eb="24">
      <t>ドクジ</t>
    </rPh>
    <rPh sb="31" eb="33">
      <t>サクセイ</t>
    </rPh>
    <rPh sb="34" eb="36">
      <t>ヒツヨウ</t>
    </rPh>
    <phoneticPr fontId="17"/>
  </si>
  <si>
    <t>個々の事例毎との対応マニュアルが未だ整備されていない。</t>
    <rPh sb="0" eb="2">
      <t>ココ</t>
    </rPh>
    <rPh sb="3" eb="5">
      <t>ジレイ</t>
    </rPh>
    <rPh sb="5" eb="6">
      <t>マイ</t>
    </rPh>
    <rPh sb="8" eb="10">
      <t>タイオウ</t>
    </rPh>
    <rPh sb="16" eb="17">
      <t>イマ</t>
    </rPh>
    <rPh sb="18" eb="20">
      <t>セイビ</t>
    </rPh>
    <phoneticPr fontId="3"/>
  </si>
  <si>
    <t>現段階では，厚労省のマニュアルに準じて対応している。</t>
    <rPh sb="0" eb="3">
      <t>ゲンダンカイ</t>
    </rPh>
    <rPh sb="6" eb="9">
      <t>コウロウショウ</t>
    </rPh>
    <rPh sb="16" eb="17">
      <t>ジュン</t>
    </rPh>
    <rPh sb="19" eb="21">
      <t>タイオウ</t>
    </rPh>
    <phoneticPr fontId="17"/>
  </si>
  <si>
    <t>関係機関と連携を強化し、虐待を未然に防止したり、被虐待者へのフォロー等事案発生後の対応を充実させるため。</t>
    <rPh sb="0" eb="2">
      <t>カンケイ</t>
    </rPh>
    <rPh sb="2" eb="4">
      <t>キカン</t>
    </rPh>
    <rPh sb="5" eb="7">
      <t>レンケイ</t>
    </rPh>
    <rPh sb="8" eb="10">
      <t>キョウカ</t>
    </rPh>
    <rPh sb="12" eb="14">
      <t>ギャクタイ</t>
    </rPh>
    <rPh sb="15" eb="17">
      <t>ミゼン</t>
    </rPh>
    <rPh sb="18" eb="20">
      <t>ボウシ</t>
    </rPh>
    <rPh sb="24" eb="28">
      <t>ヒギャクタイシャ</t>
    </rPh>
    <rPh sb="34" eb="35">
      <t>トウ</t>
    </rPh>
    <rPh sb="35" eb="37">
      <t>ジアン</t>
    </rPh>
    <rPh sb="37" eb="40">
      <t>ハッセイゴ</t>
    </rPh>
    <rPh sb="41" eb="43">
      <t>タイオウ</t>
    </rPh>
    <rPh sb="44" eb="46">
      <t>ジュウジツ</t>
    </rPh>
    <phoneticPr fontId="3"/>
  </si>
  <si>
    <t>⑫</t>
    <phoneticPr fontId="17"/>
  </si>
  <si>
    <t>ネットワークの構築など関係機関との連携</t>
    <rPh sb="7" eb="9">
      <t>コウチク</t>
    </rPh>
    <rPh sb="11" eb="13">
      <t>カンケイ</t>
    </rPh>
    <rPh sb="13" eb="15">
      <t>キカン</t>
    </rPh>
    <rPh sb="17" eb="19">
      <t>レンケイ</t>
    </rPh>
    <phoneticPr fontId="17"/>
  </si>
  <si>
    <t>障がい分野についてネットワーク会議が未設置であり課題となっている。</t>
    <rPh sb="0" eb="1">
      <t>ショウ</t>
    </rPh>
    <rPh sb="3" eb="5">
      <t>ブンヤ</t>
    </rPh>
    <rPh sb="15" eb="17">
      <t>カイギ</t>
    </rPh>
    <rPh sb="18" eb="21">
      <t>ミセッチ</t>
    </rPh>
    <rPh sb="24" eb="26">
      <t>カダイ</t>
    </rPh>
    <phoneticPr fontId="17"/>
  </si>
  <si>
    <t>自立支援協議会に虐待防止の部会を設置しているが、広く関係機関が集まるネットワーク組織の構築が必要である。</t>
    <rPh sb="0" eb="2">
      <t>ジリツ</t>
    </rPh>
    <rPh sb="2" eb="4">
      <t>シエン</t>
    </rPh>
    <rPh sb="4" eb="7">
      <t>キョウギカイ</t>
    </rPh>
    <rPh sb="8" eb="10">
      <t>ギャクタイ</t>
    </rPh>
    <rPh sb="10" eb="12">
      <t>ボウシ</t>
    </rPh>
    <rPh sb="13" eb="15">
      <t>ブカイ</t>
    </rPh>
    <rPh sb="16" eb="18">
      <t>セッチ</t>
    </rPh>
    <rPh sb="24" eb="25">
      <t>ヒロ</t>
    </rPh>
    <rPh sb="26" eb="28">
      <t>カンケイ</t>
    </rPh>
    <rPh sb="28" eb="30">
      <t>キカン</t>
    </rPh>
    <rPh sb="31" eb="32">
      <t>アツ</t>
    </rPh>
    <rPh sb="40" eb="42">
      <t>ソシキ</t>
    </rPh>
    <rPh sb="43" eb="45">
      <t>コウチク</t>
    </rPh>
    <rPh sb="46" eb="48">
      <t>ヒツヨウ</t>
    </rPh>
    <phoneticPr fontId="17"/>
  </si>
  <si>
    <t>関係機関との連携を密にするためにも、定期的に協議会等を開き、ネットワークを構築していくことが必要。</t>
    <rPh sb="0" eb="2">
      <t>カンケイ</t>
    </rPh>
    <rPh sb="2" eb="4">
      <t>キカン</t>
    </rPh>
    <rPh sb="6" eb="8">
      <t>レンケイ</t>
    </rPh>
    <rPh sb="9" eb="10">
      <t>ミツ</t>
    </rPh>
    <rPh sb="18" eb="21">
      <t>テイキテキ</t>
    </rPh>
    <rPh sb="22" eb="25">
      <t>キョウギカイ</t>
    </rPh>
    <rPh sb="25" eb="26">
      <t>トウ</t>
    </rPh>
    <rPh sb="27" eb="28">
      <t>ヒラ</t>
    </rPh>
    <rPh sb="37" eb="39">
      <t>コウチク</t>
    </rPh>
    <rPh sb="46" eb="48">
      <t>ヒツヨウ</t>
    </rPh>
    <phoneticPr fontId="17"/>
  </si>
  <si>
    <t>圏域で協議していかなければならないと考えている。</t>
    <rPh sb="0" eb="2">
      <t>ケンイキ</t>
    </rPh>
    <rPh sb="3" eb="5">
      <t>キョウギ</t>
    </rPh>
    <rPh sb="18" eb="19">
      <t>カンガ</t>
    </rPh>
    <phoneticPr fontId="17"/>
  </si>
  <si>
    <t>障害者の高齢化が進んでいることや経済的課題を抱えている障害者が多い事から、権利擁護とともに成年後見体制の強化の必要を感じるため。</t>
    <rPh sb="0" eb="3">
      <t>ショウガイシャ</t>
    </rPh>
    <rPh sb="4" eb="7">
      <t>コウレイカ</t>
    </rPh>
    <rPh sb="8" eb="9">
      <t>スス</t>
    </rPh>
    <rPh sb="16" eb="19">
      <t>ケイザイテキ</t>
    </rPh>
    <rPh sb="19" eb="21">
      <t>カダイ</t>
    </rPh>
    <rPh sb="22" eb="23">
      <t>カカ</t>
    </rPh>
    <rPh sb="27" eb="30">
      <t>ショウガイシャ</t>
    </rPh>
    <rPh sb="31" eb="32">
      <t>オオ</t>
    </rPh>
    <rPh sb="33" eb="34">
      <t>コト</t>
    </rPh>
    <rPh sb="37" eb="39">
      <t>ケンリ</t>
    </rPh>
    <rPh sb="39" eb="41">
      <t>ヨウゴ</t>
    </rPh>
    <rPh sb="45" eb="47">
      <t>セイネン</t>
    </rPh>
    <rPh sb="47" eb="49">
      <t>コウケン</t>
    </rPh>
    <rPh sb="49" eb="51">
      <t>タイセイ</t>
    </rPh>
    <rPh sb="52" eb="54">
      <t>キョウカ</t>
    </rPh>
    <rPh sb="55" eb="57">
      <t>ヒツヨウ</t>
    </rPh>
    <rPh sb="58" eb="59">
      <t>カン</t>
    </rPh>
    <phoneticPr fontId="3"/>
  </si>
  <si>
    <t>緊急避難、分離サービスの利用、また虐待の早期発見など関係機関の連携がどの程度構築されているかによると思われるから</t>
    <rPh sb="0" eb="2">
      <t>キンキュウ</t>
    </rPh>
    <rPh sb="2" eb="4">
      <t>ヒナン</t>
    </rPh>
    <rPh sb="5" eb="7">
      <t>ブンリ</t>
    </rPh>
    <rPh sb="12" eb="14">
      <t>リヨウ</t>
    </rPh>
    <rPh sb="17" eb="19">
      <t>ギャクタイ</t>
    </rPh>
    <rPh sb="20" eb="22">
      <t>ソウキ</t>
    </rPh>
    <rPh sb="22" eb="24">
      <t>ハッケン</t>
    </rPh>
    <rPh sb="26" eb="28">
      <t>カンケイ</t>
    </rPh>
    <rPh sb="28" eb="30">
      <t>キカン</t>
    </rPh>
    <rPh sb="31" eb="33">
      <t>レンケイ</t>
    </rPh>
    <rPh sb="36" eb="38">
      <t>テイド</t>
    </rPh>
    <rPh sb="38" eb="40">
      <t>コウチク</t>
    </rPh>
    <rPh sb="50" eb="51">
      <t>オモ</t>
    </rPh>
    <phoneticPr fontId="17"/>
  </si>
  <si>
    <t>⑬</t>
    <phoneticPr fontId="17"/>
  </si>
  <si>
    <t>成年後見体制の強化</t>
    <rPh sb="0" eb="2">
      <t>セイネン</t>
    </rPh>
    <rPh sb="2" eb="4">
      <t>コウケン</t>
    </rPh>
    <rPh sb="4" eb="6">
      <t>タイセイ</t>
    </rPh>
    <rPh sb="7" eb="9">
      <t>キョウカ</t>
    </rPh>
    <phoneticPr fontId="17"/>
  </si>
  <si>
    <t>青年後見制度利用支援も体制準備の状況である。</t>
    <rPh sb="0" eb="2">
      <t>セイネン</t>
    </rPh>
    <rPh sb="2" eb="4">
      <t>コウケン</t>
    </rPh>
    <rPh sb="4" eb="6">
      <t>セイド</t>
    </rPh>
    <rPh sb="6" eb="8">
      <t>リヨウ</t>
    </rPh>
    <rPh sb="8" eb="10">
      <t>シエン</t>
    </rPh>
    <rPh sb="11" eb="13">
      <t>タイセイ</t>
    </rPh>
    <rPh sb="13" eb="15">
      <t>ジュンビ</t>
    </rPh>
    <rPh sb="16" eb="18">
      <t>ジョウキョウ</t>
    </rPh>
    <phoneticPr fontId="17"/>
  </si>
  <si>
    <t>⑭</t>
    <phoneticPr fontId="17"/>
  </si>
  <si>
    <t>警察との事前の協議</t>
    <rPh sb="0" eb="2">
      <t>ケイサツ</t>
    </rPh>
    <rPh sb="4" eb="6">
      <t>ジゼン</t>
    </rPh>
    <rPh sb="7" eb="9">
      <t>キョウギ</t>
    </rPh>
    <phoneticPr fontId="17"/>
  </si>
  <si>
    <t>警察から情報提供(通報票の送付）があった時には、事例は沈静化していたため関わりにくかった。</t>
    <rPh sb="0" eb="2">
      <t>ケイサツ</t>
    </rPh>
    <rPh sb="4" eb="6">
      <t>ジョウホウ</t>
    </rPh>
    <rPh sb="6" eb="8">
      <t>テイキョウ</t>
    </rPh>
    <rPh sb="9" eb="11">
      <t>ツウホウ</t>
    </rPh>
    <rPh sb="11" eb="12">
      <t>ヒョウ</t>
    </rPh>
    <rPh sb="13" eb="15">
      <t>ソウフ</t>
    </rPh>
    <rPh sb="20" eb="21">
      <t>トキ</t>
    </rPh>
    <rPh sb="24" eb="26">
      <t>ジレイ</t>
    </rPh>
    <rPh sb="27" eb="30">
      <t>チンセイカ</t>
    </rPh>
    <rPh sb="36" eb="37">
      <t>カカ</t>
    </rPh>
    <phoneticPr fontId="3"/>
  </si>
  <si>
    <t>⑮</t>
    <phoneticPr fontId="17"/>
  </si>
  <si>
    <t>居室確保のための事前の調整</t>
    <rPh sb="0" eb="2">
      <t>キョシツ</t>
    </rPh>
    <rPh sb="2" eb="4">
      <t>カクホ</t>
    </rPh>
    <rPh sb="8" eb="10">
      <t>ジゼン</t>
    </rPh>
    <rPh sb="11" eb="13">
      <t>チョウセイ</t>
    </rPh>
    <phoneticPr fontId="17"/>
  </si>
  <si>
    <t>事前の調整も含め、保護した場合の住居の確保が難しい。近隣市町の施設等と協議するが、他市町も同様な課題を抱えているため難しい状況にある。</t>
    <rPh sb="0" eb="2">
      <t>ジゼン</t>
    </rPh>
    <rPh sb="3" eb="5">
      <t>チョウセイ</t>
    </rPh>
    <rPh sb="6" eb="7">
      <t>フク</t>
    </rPh>
    <rPh sb="9" eb="11">
      <t>ホゴ</t>
    </rPh>
    <rPh sb="13" eb="15">
      <t>バアイ</t>
    </rPh>
    <rPh sb="16" eb="18">
      <t>ジュウキョ</t>
    </rPh>
    <rPh sb="19" eb="21">
      <t>カクホ</t>
    </rPh>
    <rPh sb="22" eb="23">
      <t>ムズカ</t>
    </rPh>
    <rPh sb="26" eb="28">
      <t>キンリン</t>
    </rPh>
    <rPh sb="28" eb="30">
      <t>シチョウ</t>
    </rPh>
    <rPh sb="31" eb="33">
      <t>シセツ</t>
    </rPh>
    <rPh sb="33" eb="34">
      <t>トウ</t>
    </rPh>
    <rPh sb="35" eb="37">
      <t>キョウギ</t>
    </rPh>
    <rPh sb="41" eb="42">
      <t>タ</t>
    </rPh>
    <rPh sb="42" eb="44">
      <t>シチョウ</t>
    </rPh>
    <rPh sb="45" eb="47">
      <t>ドウヨウ</t>
    </rPh>
    <rPh sb="48" eb="50">
      <t>カダイ</t>
    </rPh>
    <rPh sb="51" eb="52">
      <t>カカ</t>
    </rPh>
    <rPh sb="58" eb="59">
      <t>ムズカ</t>
    </rPh>
    <rPh sb="61" eb="63">
      <t>ジョウキョウ</t>
    </rPh>
    <phoneticPr fontId="17"/>
  </si>
  <si>
    <t>緊急受入先の調整に苦慮する場合があるが、常時確保には予算的制約もあるため、このあり方を検討する必要がある。</t>
    <rPh sb="0" eb="2">
      <t>キンキュウ</t>
    </rPh>
    <rPh sb="2" eb="4">
      <t>ウケイレ</t>
    </rPh>
    <rPh sb="4" eb="5">
      <t>サキ</t>
    </rPh>
    <rPh sb="6" eb="8">
      <t>チョウセイ</t>
    </rPh>
    <rPh sb="9" eb="11">
      <t>クリョ</t>
    </rPh>
    <rPh sb="13" eb="15">
      <t>バアイ</t>
    </rPh>
    <rPh sb="20" eb="22">
      <t>ジョウジ</t>
    </rPh>
    <rPh sb="22" eb="24">
      <t>カクホ</t>
    </rPh>
    <rPh sb="26" eb="29">
      <t>ヨサンテキ</t>
    </rPh>
    <rPh sb="29" eb="31">
      <t>セイヤク</t>
    </rPh>
    <rPh sb="41" eb="42">
      <t>カタ</t>
    </rPh>
    <rPh sb="43" eb="45">
      <t>ケントウ</t>
    </rPh>
    <rPh sb="47" eb="49">
      <t>ヒツヨウ</t>
    </rPh>
    <phoneticPr fontId="17"/>
  </si>
</sst>
</file>

<file path=xl/styles.xml><?xml version="1.0" encoding="utf-8"?>
<styleSheet xmlns="http://schemas.openxmlformats.org/spreadsheetml/2006/main">
  <numFmts count="1">
    <numFmt numFmtId="176" formatCode="0.0%"/>
  </numFmts>
  <fonts count="30">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6"/>
      <name val="ＭＳ Ｐゴシック"/>
      <family val="3"/>
      <charset val="128"/>
    </font>
    <font>
      <sz val="11"/>
      <color indexed="8"/>
      <name val="ＭＳ Ｐゴシック"/>
      <family val="3"/>
      <charset val="128"/>
    </font>
    <font>
      <sz val="10"/>
      <color indexed="8"/>
      <name val="ＭＳ Ｐゴシック"/>
      <family val="3"/>
      <charset val="128"/>
    </font>
    <font>
      <sz val="9"/>
      <color indexed="8"/>
      <name val="ＭＳ Ｐゴシック"/>
      <family val="3"/>
      <charset val="128"/>
    </font>
    <font>
      <sz val="11"/>
      <name val="ＭＳ Ｐ明朝"/>
      <family val="1"/>
      <charset val="128"/>
    </font>
    <font>
      <sz val="11"/>
      <name val="ＭＳ Ｐゴシック"/>
      <family val="3"/>
      <charset val="128"/>
    </font>
    <font>
      <sz val="11"/>
      <name val="ＭＳ Ｐゴシック"/>
      <family val="3"/>
      <charset val="128"/>
    </font>
    <font>
      <sz val="11"/>
      <name val="ＭＳ Ｐゴシック"/>
      <family val="3"/>
      <charset val="128"/>
    </font>
    <font>
      <b/>
      <sz val="14"/>
      <color indexed="8"/>
      <name val="ＭＳ Ｐゴシック"/>
      <family val="3"/>
      <charset val="128"/>
    </font>
    <font>
      <b/>
      <sz val="11"/>
      <color indexed="8"/>
      <name val="ＭＳ Ｐゴシック"/>
      <family val="3"/>
      <charset val="128"/>
    </font>
    <font>
      <b/>
      <sz val="10"/>
      <color indexed="8"/>
      <name val="ＭＳ Ｐゴシック"/>
      <family val="3"/>
      <charset val="128"/>
    </font>
    <font>
      <sz val="10"/>
      <name val="ＭＳ Ｐゴシック"/>
      <family val="3"/>
      <charset val="128"/>
    </font>
    <font>
      <sz val="11"/>
      <color indexed="8"/>
      <name val="ＭＳ Ｐゴシック"/>
      <family val="3"/>
      <charset val="128"/>
    </font>
    <font>
      <b/>
      <sz val="14"/>
      <color indexed="8"/>
      <name val="ＭＳ Ｐゴシック"/>
      <family val="3"/>
      <charset val="128"/>
    </font>
    <font>
      <sz val="6"/>
      <name val="ＭＳ Ｐゴシック"/>
      <family val="3"/>
      <charset val="128"/>
    </font>
    <font>
      <sz val="11"/>
      <color indexed="8"/>
      <name val="ＭＳ Ｐゴシック"/>
      <family val="3"/>
      <charset val="128"/>
    </font>
    <font>
      <sz val="12"/>
      <color indexed="8"/>
      <name val="ＭＳ Ｐゴシック"/>
      <family val="3"/>
      <charset val="128"/>
    </font>
    <font>
      <sz val="11"/>
      <color indexed="8"/>
      <name val="ＭＳ Ｐゴシック"/>
      <family val="3"/>
      <charset val="128"/>
    </font>
    <font>
      <sz val="12"/>
      <color indexed="8"/>
      <name val="ＭＳ Ｐゴシック"/>
      <family val="3"/>
      <charset val="128"/>
    </font>
    <font>
      <sz val="12"/>
      <name val="ＭＳ Ｐゴシック"/>
      <family val="3"/>
      <charset val="128"/>
    </font>
    <font>
      <b/>
      <sz val="12"/>
      <color indexed="8"/>
      <name val="ＭＳ Ｐゴシック"/>
      <family val="3"/>
      <charset val="128"/>
    </font>
    <font>
      <sz val="12"/>
      <color indexed="8"/>
      <name val="ＭＳ Ｐゴシック"/>
      <family val="3"/>
      <charset val="128"/>
    </font>
    <font>
      <sz val="12"/>
      <color indexed="8"/>
      <name val="ＭＳ Ｐゴシック"/>
      <family val="3"/>
      <charset val="128"/>
    </font>
    <font>
      <sz val="14"/>
      <color indexed="8"/>
      <name val="ＭＳ Ｐゴシック"/>
      <family val="3"/>
      <charset val="128"/>
    </font>
    <font>
      <b/>
      <sz val="16"/>
      <color indexed="8"/>
      <name val="ＭＳ Ｐゴシック"/>
      <family val="3"/>
      <charset val="128"/>
    </font>
    <font>
      <b/>
      <sz val="14"/>
      <color indexed="8"/>
      <name val="ＭＳ Ｐゴシック"/>
      <family val="3"/>
      <charset val="128"/>
    </font>
    <font>
      <b/>
      <sz val="11"/>
      <color indexed="8"/>
      <name val="ＭＳ Ｐゴシック"/>
      <family val="3"/>
      <charset val="128"/>
    </font>
  </fonts>
  <fills count="3">
    <fill>
      <patternFill patternType="none"/>
    </fill>
    <fill>
      <patternFill patternType="gray125"/>
    </fill>
    <fill>
      <patternFill patternType="solid">
        <fgColor indexed="2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s>
  <cellStyleXfs count="1">
    <xf numFmtId="0" fontId="0" fillId="0" borderId="0">
      <alignment vertical="center"/>
    </xf>
  </cellStyleXfs>
  <cellXfs count="20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1" xfId="0" applyBorder="1" applyAlignment="1">
      <alignment vertical="center" wrapText="1"/>
    </xf>
    <xf numFmtId="0" fontId="0" fillId="0" borderId="1" xfId="0" applyBorder="1" applyAlignment="1">
      <alignment horizontal="center" vertical="center" wrapText="1"/>
    </xf>
    <xf numFmtId="0" fontId="0" fillId="2" borderId="3" xfId="0" applyFill="1" applyBorder="1">
      <alignment vertical="center"/>
    </xf>
    <xf numFmtId="0" fontId="0" fillId="2" borderId="1" xfId="0" applyFill="1" applyBorder="1">
      <alignment vertical="center"/>
    </xf>
    <xf numFmtId="0" fontId="0" fillId="0" borderId="0" xfId="0" applyBorder="1">
      <alignment vertical="center"/>
    </xf>
    <xf numFmtId="0" fontId="0" fillId="0" borderId="0" xfId="0" applyFill="1" applyBorder="1">
      <alignment vertical="center"/>
    </xf>
    <xf numFmtId="0" fontId="6" fillId="0" borderId="1" xfId="0" applyFont="1" applyBorder="1">
      <alignment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7" fillId="0" borderId="0" xfId="0" applyFont="1" applyAlignment="1">
      <alignment horizontal="left" vertical="center"/>
    </xf>
    <xf numFmtId="0" fontId="0" fillId="0" borderId="4" xfId="0" applyBorder="1">
      <alignment vertical="center"/>
    </xf>
    <xf numFmtId="0" fontId="0" fillId="0" borderId="1" xfId="0" applyFill="1" applyBorder="1">
      <alignment vertical="center"/>
    </xf>
    <xf numFmtId="0" fontId="0" fillId="0" borderId="5" xfId="0" applyBorder="1" applyAlignment="1">
      <alignment horizontal="center" vertical="center"/>
    </xf>
    <xf numFmtId="0" fontId="0" fillId="0" borderId="5" xfId="0" applyFill="1" applyBorder="1" applyAlignment="1">
      <alignment horizontal="center" vertical="center"/>
    </xf>
    <xf numFmtId="0" fontId="0" fillId="0" borderId="0" xfId="0" applyAlignment="1">
      <alignment horizontal="left" vertical="center"/>
    </xf>
    <xf numFmtId="0" fontId="0" fillId="0" borderId="0" xfId="0" applyAlignment="1">
      <alignment vertical="center"/>
    </xf>
    <xf numFmtId="0" fontId="11" fillId="0" borderId="6" xfId="0" applyFont="1" applyFill="1" applyBorder="1">
      <alignment vertical="center"/>
    </xf>
    <xf numFmtId="0" fontId="11" fillId="0" borderId="7" xfId="0" applyFont="1" applyFill="1" applyBorder="1">
      <alignment vertical="center"/>
    </xf>
    <xf numFmtId="0" fontId="0" fillId="0" borderId="1" xfId="0" applyBorder="1" applyAlignment="1">
      <alignment horizontal="right" vertical="center"/>
    </xf>
    <xf numFmtId="176" fontId="0" fillId="0" borderId="1" xfId="0" applyNumberFormat="1" applyBorder="1" applyAlignment="1">
      <alignment horizontal="center" vertical="center"/>
    </xf>
    <xf numFmtId="176" fontId="0" fillId="0" borderId="1" xfId="0" applyNumberFormat="1" applyBorder="1">
      <alignment vertical="center"/>
    </xf>
    <xf numFmtId="0" fontId="0" fillId="0" borderId="0" xfId="0" applyBorder="1" applyAlignment="1">
      <alignment horizontal="left" vertical="center"/>
    </xf>
    <xf numFmtId="0" fontId="0" fillId="0" borderId="8" xfId="0" applyBorder="1" applyAlignment="1">
      <alignment vertical="center"/>
    </xf>
    <xf numFmtId="0" fontId="8" fillId="0" borderId="1" xfId="0" applyFont="1" applyBorder="1" applyAlignment="1">
      <alignment horizontal="right" vertical="center"/>
    </xf>
    <xf numFmtId="0" fontId="14" fillId="0" borderId="1" xfId="0" applyFont="1" applyBorder="1" applyAlignment="1">
      <alignment horizontal="left" vertical="center"/>
    </xf>
    <xf numFmtId="0" fontId="4" fillId="0" borderId="0" xfId="0" applyFont="1" applyAlignment="1">
      <alignment horizontal="left" vertical="center"/>
    </xf>
    <xf numFmtId="0" fontId="0" fillId="0" borderId="1" xfId="0" applyBorder="1" applyAlignment="1">
      <alignment vertical="center"/>
    </xf>
    <xf numFmtId="0" fontId="0" fillId="0" borderId="0" xfId="0" applyAlignment="1">
      <alignment horizontal="center" vertical="center"/>
    </xf>
    <xf numFmtId="0" fontId="12" fillId="0" borderId="0" xfId="0" applyFont="1" applyAlignment="1">
      <alignment horizontal="center" vertical="center"/>
    </xf>
    <xf numFmtId="0" fontId="0" fillId="0" borderId="0" xfId="0" applyFill="1" applyBorder="1" applyAlignment="1">
      <alignment vertical="center"/>
    </xf>
    <xf numFmtId="0" fontId="0" fillId="0" borderId="9" xfId="0" applyBorder="1" applyAlignment="1">
      <alignment vertical="center"/>
    </xf>
    <xf numFmtId="0" fontId="11" fillId="0" borderId="7" xfId="0" applyFont="1" applyFill="1" applyBorder="1" applyAlignment="1">
      <alignment vertical="center"/>
    </xf>
    <xf numFmtId="0" fontId="0" fillId="0" borderId="0" xfId="0" applyBorder="1" applyAlignment="1">
      <alignment horizontal="center" vertical="center"/>
    </xf>
    <xf numFmtId="0" fontId="0" fillId="0" borderId="0" xfId="0" applyBorder="1" applyAlignment="1">
      <alignment vertical="center" wrapText="1"/>
    </xf>
    <xf numFmtId="0" fontId="4" fillId="0" borderId="1" xfId="0" applyFont="1" applyBorder="1" applyAlignment="1">
      <alignment horizontal="center" vertical="center"/>
    </xf>
    <xf numFmtId="0" fontId="0" fillId="0" borderId="0" xfId="0" applyBorder="1" applyAlignment="1">
      <alignment vertical="center"/>
    </xf>
    <xf numFmtId="0" fontId="14" fillId="0" borderId="1" xfId="0" applyFont="1" applyFill="1" applyBorder="1" applyAlignment="1">
      <alignment horizontal="center" vertical="center"/>
    </xf>
    <xf numFmtId="0" fontId="15" fillId="0" borderId="4" xfId="0" applyFont="1" applyBorder="1">
      <alignment vertical="center"/>
    </xf>
    <xf numFmtId="176" fontId="8" fillId="0" borderId="1" xfId="0" applyNumberFormat="1" applyFont="1" applyBorder="1" applyAlignment="1">
      <alignment horizontal="right" vertical="center"/>
    </xf>
    <xf numFmtId="0" fontId="4" fillId="0" borderId="0" xfId="0" applyFont="1" applyBorder="1" applyAlignment="1">
      <alignment horizontal="left" vertical="center"/>
    </xf>
    <xf numFmtId="176" fontId="0" fillId="0" borderId="0" xfId="0" applyNumberFormat="1" applyBorder="1">
      <alignment vertical="center"/>
    </xf>
    <xf numFmtId="0" fontId="12" fillId="0" borderId="0" xfId="0" applyFont="1" applyBorder="1" applyAlignment="1">
      <alignment horizontal="center" vertical="center"/>
    </xf>
    <xf numFmtId="176" fontId="0" fillId="2" borderId="1" xfId="0" applyNumberFormat="1" applyFill="1" applyBorder="1">
      <alignment vertical="center"/>
    </xf>
    <xf numFmtId="0" fontId="11" fillId="0" borderId="0" xfId="0" applyFont="1" applyFill="1" applyBorder="1">
      <alignment vertical="center"/>
    </xf>
    <xf numFmtId="0" fontId="18" fillId="0" borderId="0" xfId="0" applyFont="1" applyFill="1" applyBorder="1">
      <alignment vertical="center"/>
    </xf>
    <xf numFmtId="0" fontId="21" fillId="0" borderId="10" xfId="0" applyFont="1" applyFill="1" applyBorder="1" applyAlignment="1">
      <alignment vertical="center" wrapText="1"/>
    </xf>
    <xf numFmtId="0" fontId="21" fillId="0" borderId="0" xfId="0" applyFont="1" applyFill="1" applyBorder="1" applyAlignment="1">
      <alignment vertical="center"/>
    </xf>
    <xf numFmtId="0" fontId="21" fillId="0" borderId="11" xfId="0" applyFont="1" applyFill="1" applyBorder="1" applyAlignment="1">
      <alignment vertical="center" wrapText="1"/>
    </xf>
    <xf numFmtId="0" fontId="21" fillId="0" borderId="0" xfId="0" applyFont="1" applyFill="1" applyBorder="1" applyAlignment="1">
      <alignment vertical="top"/>
    </xf>
    <xf numFmtId="0" fontId="21" fillId="0" borderId="11" xfId="0" applyFont="1" applyFill="1" applyBorder="1" applyAlignment="1">
      <alignment vertical="top" wrapText="1"/>
    </xf>
    <xf numFmtId="0" fontId="21" fillId="0" borderId="12" xfId="0" applyFont="1" applyFill="1" applyBorder="1" applyAlignment="1">
      <alignment vertical="center" wrapText="1"/>
    </xf>
    <xf numFmtId="0" fontId="19" fillId="0" borderId="13" xfId="0" applyFont="1" applyFill="1" applyBorder="1" applyAlignment="1">
      <alignment horizontal="center" vertical="center"/>
    </xf>
    <xf numFmtId="0" fontId="8" fillId="0" borderId="2" xfId="0" applyFont="1" applyFill="1" applyBorder="1" applyAlignment="1">
      <alignment horizontal="left" vertical="center" wrapText="1"/>
    </xf>
    <xf numFmtId="0" fontId="19" fillId="0" borderId="11" xfId="0" applyFont="1" applyFill="1" applyBorder="1" applyAlignment="1">
      <alignment horizontal="center" vertical="center"/>
    </xf>
    <xf numFmtId="0" fontId="18" fillId="0" borderId="0" xfId="0" applyFont="1" applyFill="1" applyBorder="1" applyAlignment="1">
      <alignment vertical="center"/>
    </xf>
    <xf numFmtId="0" fontId="21" fillId="0" borderId="11" xfId="0" applyFont="1" applyFill="1" applyBorder="1" applyAlignment="1">
      <alignment horizontal="center" vertical="center"/>
    </xf>
    <xf numFmtId="0" fontId="21" fillId="0" borderId="10" xfId="0" applyFont="1" applyFill="1" applyBorder="1" applyAlignment="1">
      <alignment horizontal="left" vertical="center"/>
    </xf>
    <xf numFmtId="0" fontId="22" fillId="0" borderId="11" xfId="0" applyFont="1" applyFill="1" applyBorder="1" applyAlignment="1">
      <alignment horizontal="left" vertical="center" wrapText="1"/>
    </xf>
    <xf numFmtId="0" fontId="21" fillId="0" borderId="0" xfId="0" applyFont="1" applyFill="1" applyBorder="1" applyAlignment="1">
      <alignment horizontal="left" vertical="center" shrinkToFit="1"/>
    </xf>
    <xf numFmtId="0" fontId="21" fillId="0" borderId="0" xfId="0" applyFont="1" applyFill="1" applyBorder="1" applyAlignment="1">
      <alignment vertical="center" wrapText="1"/>
    </xf>
    <xf numFmtId="0" fontId="21" fillId="0" borderId="0" xfId="0" applyFont="1" applyFill="1" applyBorder="1" applyAlignment="1">
      <alignment horizontal="left" vertical="center" wrapText="1" shrinkToFit="1"/>
    </xf>
    <xf numFmtId="0" fontId="21" fillId="0" borderId="0" xfId="0" applyFont="1" applyFill="1" applyBorder="1">
      <alignment vertical="center"/>
    </xf>
    <xf numFmtId="0" fontId="21" fillId="0" borderId="11" xfId="0" applyFont="1" applyFill="1" applyBorder="1" applyAlignment="1">
      <alignment horizontal="left" vertical="center" wrapText="1"/>
    </xf>
    <xf numFmtId="0" fontId="23" fillId="0" borderId="11" xfId="0" applyFont="1" applyFill="1" applyBorder="1" applyAlignment="1">
      <alignment vertical="center" wrapText="1"/>
    </xf>
    <xf numFmtId="0" fontId="21" fillId="0" borderId="13" xfId="0" applyFont="1" applyFill="1" applyBorder="1" applyAlignment="1">
      <alignment horizontal="center" vertical="center"/>
    </xf>
    <xf numFmtId="0" fontId="20" fillId="0" borderId="6"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9" fillId="0" borderId="14" xfId="0" applyFont="1" applyFill="1" applyBorder="1" applyAlignment="1">
      <alignment horizontal="center" vertical="center"/>
    </xf>
    <xf numFmtId="0" fontId="21" fillId="0" borderId="15" xfId="0" applyFont="1" applyFill="1" applyBorder="1" applyAlignment="1">
      <alignment horizontal="center" vertical="center"/>
    </xf>
    <xf numFmtId="0" fontId="20" fillId="0" borderId="16" xfId="0" applyFont="1" applyFill="1" applyBorder="1" applyAlignment="1">
      <alignment horizontal="left" vertical="center" wrapText="1"/>
    </xf>
    <xf numFmtId="0" fontId="21" fillId="0" borderId="17" xfId="0" applyFont="1" applyFill="1" applyBorder="1" applyAlignment="1">
      <alignment vertical="center" wrapText="1"/>
    </xf>
    <xf numFmtId="0" fontId="20" fillId="0" borderId="0" xfId="0" applyFont="1" applyFill="1" applyBorder="1" applyAlignment="1">
      <alignment horizontal="left" vertical="center"/>
    </xf>
    <xf numFmtId="0" fontId="18" fillId="0" borderId="0" xfId="0" applyFont="1" applyFill="1" applyBorder="1" applyAlignment="1">
      <alignment vertical="center" wrapText="1"/>
    </xf>
    <xf numFmtId="0" fontId="16" fillId="0" borderId="18" xfId="0" applyFont="1" applyFill="1" applyBorder="1" applyAlignment="1">
      <alignment horizontal="center" vertical="center"/>
    </xf>
    <xf numFmtId="0" fontId="19" fillId="0" borderId="19" xfId="0" applyFont="1" applyFill="1" applyBorder="1" applyAlignment="1">
      <alignment vertical="center" wrapText="1"/>
    </xf>
    <xf numFmtId="0" fontId="21" fillId="0" borderId="20" xfId="0" applyFont="1" applyFill="1" applyBorder="1" applyAlignment="1">
      <alignment vertical="center" wrapText="1"/>
    </xf>
    <xf numFmtId="0" fontId="21" fillId="0" borderId="20" xfId="0" applyFont="1" applyFill="1" applyBorder="1" applyAlignment="1">
      <alignment horizontal="left" vertical="center" wrapText="1" shrinkToFit="1"/>
    </xf>
    <xf numFmtId="0" fontId="21" fillId="0" borderId="21" xfId="0" applyFont="1" applyFill="1" applyBorder="1" applyAlignment="1">
      <alignment vertical="center" wrapText="1"/>
    </xf>
    <xf numFmtId="0" fontId="21" fillId="0" borderId="20" xfId="0" applyFont="1" applyFill="1" applyBorder="1" applyAlignment="1">
      <alignment horizontal="left" vertical="center" wrapText="1"/>
    </xf>
    <xf numFmtId="0" fontId="0" fillId="0" borderId="0" xfId="0" applyFill="1" applyBorder="1" applyAlignment="1">
      <alignment vertical="top" wrapText="1"/>
    </xf>
    <xf numFmtId="0" fontId="0" fillId="0" borderId="0" xfId="0" applyAlignment="1">
      <alignment vertical="center" wrapText="1"/>
    </xf>
    <xf numFmtId="0" fontId="12" fillId="2" borderId="22" xfId="0" applyFont="1" applyFill="1" applyBorder="1" applyAlignment="1">
      <alignment horizontal="center" vertical="center"/>
    </xf>
    <xf numFmtId="0" fontId="12" fillId="2" borderId="23" xfId="0" applyFont="1" applyFill="1" applyBorder="1" applyAlignment="1">
      <alignment horizontal="center" vertical="center"/>
    </xf>
    <xf numFmtId="0" fontId="12" fillId="2" borderId="24" xfId="0" applyFont="1" applyFill="1" applyBorder="1" applyAlignment="1">
      <alignment horizontal="center" vertical="center" wrapText="1"/>
    </xf>
    <xf numFmtId="0" fontId="24" fillId="0" borderId="13" xfId="0" applyFont="1" applyBorder="1" applyAlignment="1">
      <alignment horizontal="center" vertical="center"/>
    </xf>
    <xf numFmtId="0" fontId="10" fillId="0" borderId="0" xfId="0" applyFont="1" applyBorder="1" applyAlignment="1">
      <alignment vertical="top" wrapText="1"/>
    </xf>
    <xf numFmtId="0" fontId="0" fillId="0" borderId="0" xfId="0" applyFill="1" applyAlignment="1">
      <alignment vertical="center"/>
    </xf>
    <xf numFmtId="0" fontId="0" fillId="0" borderId="0" xfId="0" applyFill="1" applyBorder="1" applyAlignment="1">
      <alignment vertical="center" wrapText="1"/>
    </xf>
    <xf numFmtId="0" fontId="14" fillId="2" borderId="1" xfId="0" applyFont="1" applyFill="1" applyBorder="1" applyAlignment="1">
      <alignment horizontal="left" vertical="center"/>
    </xf>
    <xf numFmtId="0" fontId="8" fillId="2" borderId="1" xfId="0" applyFont="1" applyFill="1" applyBorder="1" applyAlignment="1">
      <alignment horizontal="right" vertical="center"/>
    </xf>
    <xf numFmtId="176" fontId="8" fillId="2" borderId="1" xfId="0" applyNumberFormat="1" applyFont="1" applyFill="1" applyBorder="1" applyAlignment="1">
      <alignment horizontal="right" vertical="center"/>
    </xf>
    <xf numFmtId="0" fontId="7" fillId="0" borderId="0" xfId="0" applyFont="1" applyBorder="1" applyAlignment="1">
      <alignment vertical="center" wrapText="1"/>
    </xf>
    <xf numFmtId="0" fontId="25" fillId="0" borderId="13" xfId="0" applyFont="1" applyBorder="1" applyAlignment="1">
      <alignment horizontal="center" vertical="center"/>
    </xf>
    <xf numFmtId="0" fontId="26" fillId="0" borderId="25" xfId="0" applyFont="1" applyFill="1" applyBorder="1" applyAlignment="1">
      <alignment horizontal="center" vertical="center"/>
    </xf>
    <xf numFmtId="0" fontId="26" fillId="0" borderId="1" xfId="0" applyFont="1" applyBorder="1" applyAlignment="1">
      <alignment horizontal="center" vertical="center"/>
    </xf>
    <xf numFmtId="0" fontId="26" fillId="0" borderId="3" xfId="0" applyFont="1" applyBorder="1" applyAlignment="1">
      <alignment horizontal="center" vertical="center"/>
    </xf>
    <xf numFmtId="0" fontId="26" fillId="0" borderId="26" xfId="0" applyFont="1" applyBorder="1" applyAlignment="1">
      <alignment horizontal="center" vertical="center"/>
    </xf>
    <xf numFmtId="176" fontId="26" fillId="0" borderId="11" xfId="0" applyNumberFormat="1" applyFont="1" applyBorder="1" applyAlignment="1">
      <alignment horizontal="center" vertical="center"/>
    </xf>
    <xf numFmtId="176" fontId="26" fillId="0" borderId="12" xfId="0" applyNumberFormat="1" applyFont="1" applyBorder="1" applyAlignment="1">
      <alignment horizontal="center" vertical="center"/>
    </xf>
    <xf numFmtId="176" fontId="26" fillId="0" borderId="17" xfId="0" applyNumberFormat="1" applyFont="1" applyBorder="1" applyAlignment="1">
      <alignment horizontal="center" vertical="center"/>
    </xf>
    <xf numFmtId="0" fontId="8" fillId="0" borderId="0" xfId="0" applyFont="1" applyBorder="1" applyAlignment="1">
      <alignment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11" fillId="0" borderId="9" xfId="0" applyFont="1" applyFill="1" applyBorder="1">
      <alignment vertical="center"/>
    </xf>
    <xf numFmtId="0" fontId="0" fillId="0" borderId="9" xfId="0" applyBorder="1">
      <alignment vertical="center"/>
    </xf>
    <xf numFmtId="0" fontId="28" fillId="0" borderId="0" xfId="0" applyFont="1" applyFill="1" applyBorder="1" applyAlignment="1">
      <alignment vertical="center"/>
    </xf>
    <xf numFmtId="0" fontId="28" fillId="0" borderId="0" xfId="0" applyFont="1" applyFill="1" applyBorder="1" applyAlignment="1">
      <alignment horizontal="center" vertical="center"/>
    </xf>
    <xf numFmtId="0" fontId="0" fillId="0" borderId="0" xfId="0" applyBorder="1" applyAlignment="1">
      <alignment horizontal="left" vertical="center" wrapText="1"/>
    </xf>
    <xf numFmtId="0" fontId="0" fillId="2" borderId="1" xfId="0" applyFill="1" applyBorder="1" applyAlignment="1">
      <alignment horizontal="center" vertical="center"/>
    </xf>
    <xf numFmtId="0" fontId="23" fillId="0" borderId="27" xfId="0" applyFont="1" applyFill="1" applyBorder="1" applyAlignment="1">
      <alignment horizontal="center" vertical="center"/>
    </xf>
    <xf numFmtId="0" fontId="23" fillId="0" borderId="28" xfId="0" applyFont="1" applyFill="1" applyBorder="1" applyAlignment="1">
      <alignment horizontal="center" vertical="center"/>
    </xf>
    <xf numFmtId="0" fontId="29" fillId="0" borderId="29" xfId="0" applyFont="1" applyFill="1" applyBorder="1" applyAlignment="1">
      <alignment horizontal="center" vertical="center" wrapText="1"/>
    </xf>
    <xf numFmtId="0" fontId="0" fillId="2" borderId="5" xfId="0" applyFill="1" applyBorder="1" applyAlignment="1">
      <alignment horizontal="center" vertical="center"/>
    </xf>
    <xf numFmtId="176" fontId="0" fillId="0" borderId="1" xfId="0" applyNumberFormat="1" applyBorder="1" applyAlignment="1">
      <alignment vertical="center"/>
    </xf>
    <xf numFmtId="176" fontId="0" fillId="0" borderId="1" xfId="0" applyNumberFormat="1" applyFill="1" applyBorder="1">
      <alignment vertical="center"/>
    </xf>
    <xf numFmtId="0" fontId="0" fillId="2" borderId="1" xfId="0" applyFill="1" applyBorder="1" applyAlignment="1">
      <alignment vertical="center"/>
    </xf>
    <xf numFmtId="176" fontId="0" fillId="2" borderId="1" xfId="0" applyNumberFormat="1" applyFill="1" applyBorder="1" applyAlignment="1">
      <alignment vertical="center"/>
    </xf>
    <xf numFmtId="0" fontId="0" fillId="2" borderId="1" xfId="0" applyFill="1" applyBorder="1" applyAlignment="1">
      <alignment vertical="center" wrapText="1"/>
    </xf>
    <xf numFmtId="0" fontId="14" fillId="0" borderId="1" xfId="0" applyFont="1" applyFill="1" applyBorder="1" applyAlignment="1">
      <alignment horizontal="left" vertical="center"/>
    </xf>
    <xf numFmtId="0" fontId="8" fillId="0" borderId="1" xfId="0" applyFont="1" applyFill="1" applyBorder="1" applyAlignment="1">
      <alignment horizontal="right" vertical="center"/>
    </xf>
    <xf numFmtId="176" fontId="8" fillId="0" borderId="1" xfId="0" applyNumberFormat="1" applyFont="1" applyFill="1" applyBorder="1" applyAlignment="1">
      <alignment horizontal="right"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4" fillId="0" borderId="1" xfId="0" applyFont="1" applyBorder="1" applyAlignment="1">
      <alignment horizontal="center" vertical="center" shrinkToFit="1"/>
    </xf>
    <xf numFmtId="0" fontId="11" fillId="0" borderId="0" xfId="0" applyFont="1" applyAlignment="1">
      <alignment horizontal="center" vertical="center"/>
    </xf>
    <xf numFmtId="0" fontId="25" fillId="0" borderId="0" xfId="0" applyFont="1" applyFill="1" applyBorder="1" applyAlignment="1">
      <alignment horizontal="left" vertical="center" wrapText="1"/>
    </xf>
    <xf numFmtId="0" fontId="0" fillId="0" borderId="1" xfId="0" applyBorder="1" applyAlignment="1">
      <alignment horizontal="left" vertical="top" wrapText="1"/>
    </xf>
    <xf numFmtId="0" fontId="0" fillId="0" borderId="1" xfId="0" applyBorder="1" applyAlignment="1">
      <alignment horizontal="left" vertical="center"/>
    </xf>
    <xf numFmtId="0" fontId="0" fillId="0" borderId="0" xfId="0" applyBorder="1" applyAlignment="1">
      <alignment horizontal="left" vertical="center" wrapText="1"/>
    </xf>
    <xf numFmtId="0" fontId="0" fillId="0" borderId="1" xfId="0" applyBorder="1" applyAlignment="1">
      <alignment horizontal="left" vertical="center" wrapText="1"/>
    </xf>
    <xf numFmtId="0" fontId="27" fillId="0" borderId="0" xfId="0" applyFont="1" applyAlignment="1">
      <alignment horizontal="center" vertical="center"/>
    </xf>
    <xf numFmtId="0" fontId="0" fillId="0" borderId="0" xfId="0" applyAlignment="1">
      <alignment horizontal="left" vertical="center" wrapText="1"/>
    </xf>
    <xf numFmtId="0" fontId="12" fillId="0" borderId="8" xfId="0" applyFont="1" applyBorder="1" applyAlignment="1">
      <alignment horizontal="center" vertical="center"/>
    </xf>
    <xf numFmtId="0" fontId="12" fillId="0" borderId="0" xfId="0" applyFont="1" applyAlignment="1">
      <alignment horizontal="center" vertical="center"/>
    </xf>
    <xf numFmtId="0" fontId="0" fillId="0" borderId="1" xfId="0" applyBorder="1" applyAlignment="1">
      <alignment vertical="center" wrapText="1"/>
    </xf>
    <xf numFmtId="0" fontId="0" fillId="2" borderId="8" xfId="0" applyFill="1" applyBorder="1" applyAlignment="1">
      <alignment horizontal="center" vertical="center" wrapText="1"/>
    </xf>
    <xf numFmtId="0" fontId="0" fillId="0" borderId="1" xfId="0" applyBorder="1" applyAlignment="1">
      <alignment vertical="center"/>
    </xf>
    <xf numFmtId="0" fontId="0" fillId="0" borderId="1" xfId="0" applyFill="1" applyBorder="1" applyAlignment="1">
      <alignment vertical="center"/>
    </xf>
    <xf numFmtId="0" fontId="0" fillId="0" borderId="1" xfId="0" applyFill="1" applyBorder="1" applyAlignment="1">
      <alignment vertical="center" wrapText="1"/>
    </xf>
    <xf numFmtId="0" fontId="4" fillId="2" borderId="1" xfId="0" applyFont="1" applyFill="1" applyBorder="1" applyAlignment="1">
      <alignment horizontal="center" vertical="center"/>
    </xf>
    <xf numFmtId="0" fontId="0" fillId="0" borderId="8" xfId="0" applyBorder="1" applyAlignment="1">
      <alignment horizontal="center" vertical="center" wrapText="1"/>
    </xf>
    <xf numFmtId="0" fontId="0" fillId="0" borderId="1" xfId="0" applyFill="1" applyBorder="1" applyAlignment="1">
      <alignment horizontal="left" vertical="center" wrapText="1"/>
    </xf>
    <xf numFmtId="0" fontId="0" fillId="0" borderId="1" xfId="0" applyFill="1" applyBorder="1" applyAlignment="1">
      <alignment horizontal="left" vertical="center" wrapText="1" shrinkToFit="1"/>
    </xf>
    <xf numFmtId="0" fontId="0" fillId="0" borderId="8" xfId="0" applyBorder="1" applyAlignment="1">
      <alignment horizontal="left" vertical="center"/>
    </xf>
    <xf numFmtId="0" fontId="0" fillId="0" borderId="0" xfId="0" applyBorder="1" applyAlignment="1">
      <alignment horizontal="left" vertical="center"/>
    </xf>
    <xf numFmtId="0" fontId="0" fillId="0" borderId="1" xfId="0" applyFill="1" applyBorder="1" applyAlignment="1">
      <alignment horizontal="left" vertical="top" wrapText="1"/>
    </xf>
    <xf numFmtId="0" fontId="0" fillId="0" borderId="1" xfId="0" applyFill="1" applyBorder="1" applyAlignment="1">
      <alignment horizontal="left" vertical="center"/>
    </xf>
    <xf numFmtId="0" fontId="0" fillId="0" borderId="0" xfId="0" applyBorder="1" applyAlignment="1">
      <alignment horizontal="left" vertical="top" wrapText="1"/>
    </xf>
    <xf numFmtId="0" fontId="0" fillId="0" borderId="1" xfId="0" applyBorder="1" applyAlignment="1">
      <alignment horizontal="center" vertical="center"/>
    </xf>
    <xf numFmtId="0" fontId="0" fillId="0" borderId="1" xfId="0" applyFill="1" applyBorder="1" applyAlignment="1">
      <alignment vertical="top" wrapText="1"/>
    </xf>
    <xf numFmtId="0" fontId="0" fillId="0" borderId="0" xfId="0" applyAlignment="1">
      <alignment horizontal="left" vertical="center"/>
    </xf>
    <xf numFmtId="0" fontId="12" fillId="0" borderId="0" xfId="0" applyFont="1" applyBorder="1" applyAlignment="1">
      <alignment horizontal="left" vertical="center" wrapText="1"/>
    </xf>
    <xf numFmtId="176" fontId="12" fillId="0" borderId="1" xfId="0" applyNumberFormat="1" applyFont="1" applyBorder="1" applyAlignment="1">
      <alignment horizontal="center" vertical="center"/>
    </xf>
    <xf numFmtId="0" fontId="0" fillId="2" borderId="1" xfId="0" applyFill="1" applyBorder="1" applyAlignment="1">
      <alignment horizontal="center" vertical="center"/>
    </xf>
    <xf numFmtId="0" fontId="0" fillId="0" borderId="2" xfId="0" applyFill="1" applyBorder="1" applyAlignment="1">
      <alignment vertical="center"/>
    </xf>
    <xf numFmtId="0" fontId="0" fillId="0" borderId="6" xfId="0" applyFill="1" applyBorder="1" applyAlignment="1">
      <alignment vertical="center"/>
    </xf>
    <xf numFmtId="0" fontId="0" fillId="0" borderId="5" xfId="0" applyFill="1" applyBorder="1" applyAlignment="1">
      <alignment vertical="center"/>
    </xf>
    <xf numFmtId="0" fontId="0" fillId="0" borderId="1" xfId="0" applyBorder="1" applyAlignment="1">
      <alignment horizontal="center" vertical="center" wrapText="1"/>
    </xf>
    <xf numFmtId="0" fontId="0" fillId="0" borderId="1" xfId="0" applyBorder="1" applyAlignment="1">
      <alignment vertical="top" wrapText="1"/>
    </xf>
    <xf numFmtId="0" fontId="9" fillId="0" borderId="1" xfId="0" applyFont="1" applyBorder="1" applyAlignment="1">
      <alignment vertical="top" wrapText="1"/>
    </xf>
    <xf numFmtId="0" fontId="0" fillId="0" borderId="3"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2" xfId="0" applyFill="1" applyBorder="1" applyAlignment="1">
      <alignment vertical="center" wrapText="1"/>
    </xf>
    <xf numFmtId="0" fontId="0" fillId="0" borderId="6" xfId="0" applyFill="1" applyBorder="1" applyAlignment="1">
      <alignment vertical="center" wrapText="1"/>
    </xf>
    <xf numFmtId="0" fontId="0" fillId="0" borderId="5" xfId="0" applyFill="1" applyBorder="1" applyAlignment="1">
      <alignment vertical="center" wrapText="1"/>
    </xf>
    <xf numFmtId="0" fontId="0" fillId="0" borderId="3" xfId="0" applyBorder="1" applyAlignment="1">
      <alignment horizontal="left" vertical="center"/>
    </xf>
    <xf numFmtId="0" fontId="0" fillId="0" borderId="30" xfId="0" applyBorder="1" applyAlignment="1">
      <alignment horizontal="left" vertical="center"/>
    </xf>
    <xf numFmtId="0" fontId="0" fillId="0" borderId="31" xfId="0" applyBorder="1" applyAlignment="1">
      <alignment horizontal="left" vertical="center"/>
    </xf>
    <xf numFmtId="0" fontId="0" fillId="0" borderId="1" xfId="0" applyFill="1" applyBorder="1" applyAlignment="1">
      <alignment vertical="center" wrapText="1" shrinkToFi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5" xfId="0" applyFont="1" applyBorder="1" applyAlignment="1">
      <alignment horizontal="left" vertical="center"/>
    </xf>
    <xf numFmtId="0" fontId="0" fillId="0" borderId="2" xfId="0" applyFont="1" applyBorder="1" applyAlignment="1">
      <alignment horizontal="left" vertical="center" wrapText="1"/>
    </xf>
    <xf numFmtId="0" fontId="0" fillId="0" borderId="6" xfId="0" applyFont="1" applyBorder="1" applyAlignment="1">
      <alignment horizontal="left" vertical="center" wrapText="1"/>
    </xf>
    <xf numFmtId="0" fontId="0" fillId="0" borderId="2" xfId="0" applyFont="1" applyBorder="1" applyAlignment="1">
      <alignment horizontal="left" vertical="center"/>
    </xf>
    <xf numFmtId="0" fontId="0" fillId="0" borderId="6" xfId="0" applyFont="1" applyBorder="1" applyAlignment="1">
      <alignment horizontal="left" vertical="center"/>
    </xf>
    <xf numFmtId="0" fontId="0" fillId="0" borderId="5" xfId="0" applyFont="1" applyBorder="1" applyAlignment="1">
      <alignment horizontal="left" vertical="center"/>
    </xf>
    <xf numFmtId="0" fontId="4" fillId="0" borderId="7" xfId="0" applyFont="1" applyBorder="1" applyAlignment="1">
      <alignment horizontal="left" vertical="center" wrapText="1"/>
    </xf>
    <xf numFmtId="0" fontId="8"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0" fillId="0" borderId="1" xfId="0" applyFont="1" applyBorder="1" applyAlignment="1">
      <alignment horizontal="left" vertical="center" wrapText="1"/>
    </xf>
    <xf numFmtId="0" fontId="4" fillId="0" borderId="1" xfId="0" applyFont="1" applyBorder="1" applyAlignment="1">
      <alignment horizontal="left" vertical="center" wrapText="1"/>
    </xf>
    <xf numFmtId="0" fontId="0" fillId="0" borderId="0" xfId="0" applyFill="1" applyBorder="1" applyAlignment="1">
      <alignment horizontal="left" vertical="center"/>
    </xf>
    <xf numFmtId="0" fontId="20" fillId="0" borderId="3" xfId="0" applyFont="1" applyFill="1" applyBorder="1" applyAlignment="1">
      <alignment horizontal="left" vertical="center" wrapText="1"/>
    </xf>
    <xf numFmtId="0" fontId="20" fillId="0" borderId="30" xfId="0" applyFont="1" applyFill="1" applyBorder="1" applyAlignment="1">
      <alignment horizontal="left" vertical="center" wrapText="1"/>
    </xf>
    <xf numFmtId="0" fontId="20" fillId="0" borderId="31" xfId="0" applyFont="1" applyFill="1" applyBorder="1" applyAlignment="1">
      <alignment horizontal="left" vertical="center" wrapText="1"/>
    </xf>
    <xf numFmtId="0" fontId="19" fillId="2" borderId="32" xfId="0" applyFont="1" applyFill="1" applyBorder="1" applyAlignment="1">
      <alignment horizontal="center" vertical="center"/>
    </xf>
    <xf numFmtId="0" fontId="19" fillId="2" borderId="33" xfId="0" applyFont="1" applyFill="1" applyBorder="1" applyAlignment="1">
      <alignment horizontal="center" vertical="center"/>
    </xf>
    <xf numFmtId="0" fontId="19" fillId="2" borderId="34" xfId="0" applyFont="1" applyFill="1" applyBorder="1" applyAlignment="1">
      <alignment horizontal="center" vertical="center"/>
    </xf>
    <xf numFmtId="0" fontId="19" fillId="2" borderId="14" xfId="0" applyFont="1" applyFill="1" applyBorder="1" applyAlignment="1">
      <alignment horizontal="center" vertical="center"/>
    </xf>
    <xf numFmtId="0" fontId="19" fillId="2" borderId="35" xfId="0" applyFont="1" applyFill="1" applyBorder="1" applyAlignment="1">
      <alignment horizontal="center" vertical="center"/>
    </xf>
    <xf numFmtId="0" fontId="19" fillId="0" borderId="13" xfId="0" applyFont="1" applyFill="1" applyBorder="1" applyAlignment="1">
      <alignment horizontal="center" vertical="center"/>
    </xf>
    <xf numFmtId="0" fontId="28" fillId="0" borderId="0" xfId="0" applyFont="1" applyFill="1" applyBorder="1" applyAlignment="1">
      <alignment horizontal="center" vertical="center"/>
    </xf>
    <xf numFmtId="0" fontId="19" fillId="2" borderId="13" xfId="0" applyFont="1" applyFill="1" applyBorder="1" applyAlignment="1">
      <alignment horizontal="center" vertical="center"/>
    </xf>
    <xf numFmtId="0" fontId="18" fillId="0" borderId="0" xfId="0" applyFont="1" applyFill="1" applyBorder="1" applyAlignment="1">
      <alignment horizontal="left" vertical="center"/>
    </xf>
    <xf numFmtId="0" fontId="14" fillId="0" borderId="1" xfId="0" applyFont="1" applyFill="1" applyBorder="1" applyAlignment="1">
      <alignment horizontal="left" vertical="center" wrapText="1"/>
    </xf>
    <xf numFmtId="0" fontId="0" fillId="0" borderId="1" xfId="0" applyBorder="1" applyAlignment="1">
      <alignment horizontal="right" vertical="center"/>
    </xf>
    <xf numFmtId="9" fontId="0" fillId="0" borderId="1" xfId="0" applyNumberFormat="1" applyBorder="1" applyAlignment="1">
      <alignment horizontal="right" vertical="center"/>
    </xf>
  </cellXfs>
  <cellStyles count="1">
    <cellStyle name="標準"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D20"/>
  <sheetViews>
    <sheetView tabSelected="1" workbookViewId="0">
      <selection activeCell="G5" sqref="G5"/>
    </sheetView>
  </sheetViews>
  <sheetFormatPr defaultRowHeight="13.5"/>
  <cols>
    <col min="1" max="1" width="12.5" customWidth="1"/>
    <col min="2" max="4" width="25.125" customWidth="1"/>
  </cols>
  <sheetData>
    <row r="1" spans="1:4" ht="17.25">
      <c r="A1" s="129" t="s">
        <v>138</v>
      </c>
      <c r="B1" s="129"/>
      <c r="C1" s="129"/>
      <c r="D1" s="129"/>
    </row>
    <row r="2" spans="1:4" ht="14.25" thickBot="1"/>
    <row r="3" spans="1:4" ht="40.5">
      <c r="A3" s="84" t="s">
        <v>47</v>
      </c>
      <c r="B3" s="85" t="s">
        <v>387</v>
      </c>
      <c r="C3" s="85" t="s">
        <v>50</v>
      </c>
      <c r="D3" s="86" t="s">
        <v>63</v>
      </c>
    </row>
    <row r="4" spans="1:4" ht="40.5" customHeight="1">
      <c r="A4" s="87" t="s">
        <v>48</v>
      </c>
      <c r="B4" s="97">
        <v>24</v>
      </c>
      <c r="C4" s="97">
        <v>16</v>
      </c>
      <c r="D4" s="100">
        <f>C4/B4</f>
        <v>0.66666666666666663</v>
      </c>
    </row>
    <row r="5" spans="1:4" ht="40.5" customHeight="1">
      <c r="A5" s="87" t="s">
        <v>49</v>
      </c>
      <c r="B5" s="97">
        <v>8</v>
      </c>
      <c r="C5" s="97">
        <v>6</v>
      </c>
      <c r="D5" s="100">
        <f t="shared" ref="D5:D18" si="0">C5/B5</f>
        <v>0.75</v>
      </c>
    </row>
    <row r="6" spans="1:4" ht="40.5" customHeight="1">
      <c r="A6" s="87" t="s">
        <v>51</v>
      </c>
      <c r="B6" s="97">
        <v>20</v>
      </c>
      <c r="C6" s="97">
        <v>9</v>
      </c>
      <c r="D6" s="100">
        <f t="shared" si="0"/>
        <v>0.45</v>
      </c>
    </row>
    <row r="7" spans="1:4" ht="40.5" customHeight="1">
      <c r="A7" s="87" t="s">
        <v>52</v>
      </c>
      <c r="B7" s="97">
        <v>11</v>
      </c>
      <c r="C7" s="97">
        <v>7</v>
      </c>
      <c r="D7" s="100">
        <f t="shared" si="0"/>
        <v>0.63636363636363635</v>
      </c>
    </row>
    <row r="8" spans="1:4" ht="40.5" customHeight="1">
      <c r="A8" s="87" t="s">
        <v>53</v>
      </c>
      <c r="B8" s="97">
        <v>7</v>
      </c>
      <c r="C8" s="97">
        <v>3</v>
      </c>
      <c r="D8" s="100">
        <f t="shared" si="0"/>
        <v>0.42857142857142855</v>
      </c>
    </row>
    <row r="9" spans="1:4" ht="40.5" customHeight="1">
      <c r="A9" s="87" t="s">
        <v>54</v>
      </c>
      <c r="B9" s="97">
        <v>11</v>
      </c>
      <c r="C9" s="97">
        <v>8</v>
      </c>
      <c r="D9" s="100">
        <f t="shared" si="0"/>
        <v>0.72727272727272729</v>
      </c>
    </row>
    <row r="10" spans="1:4" ht="40.5" customHeight="1">
      <c r="A10" s="87" t="s">
        <v>55</v>
      </c>
      <c r="B10" s="97">
        <v>7</v>
      </c>
      <c r="C10" s="97">
        <v>3</v>
      </c>
      <c r="D10" s="100">
        <f t="shared" si="0"/>
        <v>0.42857142857142855</v>
      </c>
    </row>
    <row r="11" spans="1:4" ht="40.5" customHeight="1">
      <c r="A11" s="87" t="s">
        <v>56</v>
      </c>
      <c r="B11" s="97">
        <v>23</v>
      </c>
      <c r="C11" s="97">
        <v>13</v>
      </c>
      <c r="D11" s="100">
        <f t="shared" si="0"/>
        <v>0.56521739130434778</v>
      </c>
    </row>
    <row r="12" spans="1:4" ht="40.5" customHeight="1">
      <c r="A12" s="87" t="s">
        <v>57</v>
      </c>
      <c r="B12" s="97">
        <v>8</v>
      </c>
      <c r="C12" s="97">
        <v>3</v>
      </c>
      <c r="D12" s="100">
        <f t="shared" si="0"/>
        <v>0.375</v>
      </c>
    </row>
    <row r="13" spans="1:4" ht="40.5" customHeight="1">
      <c r="A13" s="87" t="s">
        <v>58</v>
      </c>
      <c r="B13" s="97">
        <v>10</v>
      </c>
      <c r="C13" s="97">
        <v>5</v>
      </c>
      <c r="D13" s="100">
        <f t="shared" si="0"/>
        <v>0.5</v>
      </c>
    </row>
    <row r="14" spans="1:4" ht="40.5" customHeight="1">
      <c r="A14" s="87" t="s">
        <v>59</v>
      </c>
      <c r="B14" s="97">
        <v>18</v>
      </c>
      <c r="C14" s="97">
        <v>5</v>
      </c>
      <c r="D14" s="100">
        <f t="shared" si="0"/>
        <v>0.27777777777777779</v>
      </c>
    </row>
    <row r="15" spans="1:4" ht="40.5" customHeight="1">
      <c r="A15" s="87" t="s">
        <v>60</v>
      </c>
      <c r="B15" s="97">
        <v>19</v>
      </c>
      <c r="C15" s="97">
        <v>16</v>
      </c>
      <c r="D15" s="100">
        <f t="shared" si="0"/>
        <v>0.84210526315789469</v>
      </c>
    </row>
    <row r="16" spans="1:4" ht="40.5" customHeight="1">
      <c r="A16" s="87" t="s">
        <v>61</v>
      </c>
      <c r="B16" s="97">
        <v>8</v>
      </c>
      <c r="C16" s="97">
        <v>6</v>
      </c>
      <c r="D16" s="100">
        <f t="shared" si="0"/>
        <v>0.75</v>
      </c>
    </row>
    <row r="17" spans="1:4" ht="40.5" customHeight="1">
      <c r="A17" s="95" t="s">
        <v>62</v>
      </c>
      <c r="B17" s="98">
        <v>5</v>
      </c>
      <c r="C17" s="98">
        <v>2</v>
      </c>
      <c r="D17" s="101">
        <f t="shared" si="0"/>
        <v>0.4</v>
      </c>
    </row>
    <row r="18" spans="1:4" ht="40.5" customHeight="1" thickBot="1">
      <c r="A18" s="96" t="s">
        <v>78</v>
      </c>
      <c r="B18" s="99">
        <f>SUM(B4:B17)</f>
        <v>179</v>
      </c>
      <c r="C18" s="99">
        <f>SUM(C4:C17)</f>
        <v>102</v>
      </c>
      <c r="D18" s="102">
        <f t="shared" si="0"/>
        <v>0.56983240223463683</v>
      </c>
    </row>
    <row r="20" spans="1:4" s="17" customFormat="1" ht="42" customHeight="1">
      <c r="A20" s="130" t="s">
        <v>126</v>
      </c>
      <c r="B20" s="130"/>
      <c r="C20" s="130"/>
      <c r="D20" s="130"/>
    </row>
  </sheetData>
  <mergeCells count="2">
    <mergeCell ref="A1:D1"/>
    <mergeCell ref="A20:D20"/>
  </mergeCells>
  <phoneticPr fontId="1"/>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dimension ref="A1:J421"/>
  <sheetViews>
    <sheetView zoomScaleNormal="100" workbookViewId="0">
      <selection activeCell="M13" sqref="M13"/>
    </sheetView>
  </sheetViews>
  <sheetFormatPr defaultRowHeight="13.5"/>
  <cols>
    <col min="1" max="1" width="3.625" customWidth="1"/>
    <col min="2" max="2" width="41.75" customWidth="1"/>
    <col min="3" max="3" width="10.75" customWidth="1"/>
    <col min="4" max="4" width="10.5" bestFit="1" customWidth="1"/>
    <col min="7" max="10" width="9" style="7"/>
  </cols>
  <sheetData>
    <row r="1" spans="1:7" ht="18.75">
      <c r="A1" s="135" t="s">
        <v>137</v>
      </c>
      <c r="B1" s="135"/>
      <c r="C1" s="135"/>
      <c r="D1" s="135"/>
      <c r="E1" s="135"/>
      <c r="F1" s="135"/>
      <c r="G1" s="135"/>
    </row>
    <row r="3" spans="1:7">
      <c r="B3" s="5" t="s">
        <v>381</v>
      </c>
      <c r="C3" s="10" t="s">
        <v>387</v>
      </c>
      <c r="D3" s="10" t="s">
        <v>388</v>
      </c>
    </row>
    <row r="4" spans="1:7">
      <c r="B4" s="1" t="s">
        <v>380</v>
      </c>
      <c r="C4" s="21">
        <v>71</v>
      </c>
      <c r="D4" s="22">
        <v>0.71699999999999997</v>
      </c>
    </row>
    <row r="5" spans="1:7">
      <c r="B5" s="1" t="s">
        <v>382</v>
      </c>
      <c r="C5" s="21">
        <v>24</v>
      </c>
      <c r="D5" s="22">
        <v>0.24199999999999999</v>
      </c>
    </row>
    <row r="6" spans="1:7" ht="27">
      <c r="B6" s="3" t="s">
        <v>383</v>
      </c>
      <c r="C6" s="21">
        <v>1</v>
      </c>
      <c r="D6" s="22">
        <v>0.01</v>
      </c>
    </row>
    <row r="7" spans="1:7">
      <c r="B7" s="14" t="s">
        <v>378</v>
      </c>
      <c r="C7" s="21">
        <v>3</v>
      </c>
      <c r="D7" s="22">
        <v>0.03</v>
      </c>
    </row>
    <row r="8" spans="1:7" ht="53.25" customHeight="1">
      <c r="B8" s="136" t="s">
        <v>83</v>
      </c>
      <c r="C8" s="136"/>
      <c r="D8" s="136"/>
      <c r="E8" s="136"/>
      <c r="F8" s="136"/>
    </row>
    <row r="9" spans="1:7" ht="46.5" customHeight="1">
      <c r="B9" s="136" t="s">
        <v>64</v>
      </c>
      <c r="C9" s="136"/>
      <c r="D9" s="136"/>
      <c r="E9" s="136"/>
      <c r="F9" s="136"/>
    </row>
    <row r="11" spans="1:7">
      <c r="B11" s="5" t="s">
        <v>203</v>
      </c>
      <c r="C11" s="10" t="s">
        <v>387</v>
      </c>
      <c r="D11" s="10" t="s">
        <v>388</v>
      </c>
    </row>
    <row r="12" spans="1:7">
      <c r="B12" s="1" t="s">
        <v>204</v>
      </c>
      <c r="C12" s="1">
        <v>89</v>
      </c>
      <c r="D12" s="23">
        <f>C12/99</f>
        <v>0.89898989898989901</v>
      </c>
    </row>
    <row r="13" spans="1:7">
      <c r="B13" s="1" t="s">
        <v>205</v>
      </c>
      <c r="C13" s="1">
        <v>7</v>
      </c>
      <c r="D13" s="23">
        <f>C13/99</f>
        <v>7.0707070707070704E-2</v>
      </c>
    </row>
    <row r="14" spans="1:7">
      <c r="B14" s="1" t="s">
        <v>206</v>
      </c>
      <c r="C14" s="1">
        <v>3</v>
      </c>
      <c r="D14" s="23">
        <f>C14/99</f>
        <v>3.0303030303030304E-2</v>
      </c>
    </row>
    <row r="15" spans="1:7">
      <c r="B15" s="1" t="s">
        <v>207</v>
      </c>
      <c r="C15" s="1">
        <v>3</v>
      </c>
      <c r="D15" s="23">
        <f>C15/99</f>
        <v>3.0303030303030304E-2</v>
      </c>
    </row>
    <row r="16" spans="1:7" ht="17.25">
      <c r="B16" s="19" t="s">
        <v>384</v>
      </c>
    </row>
    <row r="17" spans="2:10" ht="27" customHeight="1">
      <c r="B17" s="131" t="s">
        <v>193</v>
      </c>
      <c r="C17" s="131"/>
      <c r="D17" s="131"/>
      <c r="E17" s="131"/>
      <c r="F17" s="131"/>
    </row>
    <row r="18" spans="2:10" ht="45" customHeight="1">
      <c r="B18" s="131" t="s">
        <v>208</v>
      </c>
      <c r="C18" s="131"/>
      <c r="D18" s="131"/>
      <c r="E18" s="131"/>
      <c r="F18" s="131"/>
    </row>
    <row r="19" spans="2:10">
      <c r="B19" s="132" t="s">
        <v>209</v>
      </c>
      <c r="C19" s="132"/>
      <c r="D19" s="132"/>
      <c r="E19" s="132"/>
      <c r="F19" s="132"/>
    </row>
    <row r="20" spans="2:10">
      <c r="B20" s="132" t="s">
        <v>385</v>
      </c>
      <c r="C20" s="132"/>
      <c r="D20" s="132"/>
      <c r="E20" s="132"/>
      <c r="F20" s="132"/>
    </row>
    <row r="21" spans="2:10">
      <c r="B21" s="132" t="s">
        <v>386</v>
      </c>
      <c r="C21" s="132"/>
      <c r="D21" s="132"/>
      <c r="E21" s="132"/>
      <c r="F21" s="132"/>
    </row>
    <row r="22" spans="2:10" s="17" customFormat="1" ht="68.25" customHeight="1">
      <c r="B22" s="133" t="s">
        <v>46</v>
      </c>
      <c r="C22" s="133"/>
      <c r="D22" s="133"/>
      <c r="E22" s="133"/>
      <c r="F22" s="133"/>
      <c r="G22" s="24"/>
      <c r="H22" s="24"/>
      <c r="I22" s="24"/>
      <c r="J22" s="24"/>
    </row>
    <row r="24" spans="2:10" ht="40.5">
      <c r="B24" s="6" t="s">
        <v>210</v>
      </c>
      <c r="C24" s="4" t="s">
        <v>389</v>
      </c>
      <c r="D24" s="4" t="s">
        <v>390</v>
      </c>
      <c r="E24" s="4" t="s">
        <v>391</v>
      </c>
    </row>
    <row r="25" spans="2:10">
      <c r="B25" s="1" t="s">
        <v>211</v>
      </c>
      <c r="C25" s="1">
        <v>34</v>
      </c>
      <c r="D25" s="1">
        <v>20</v>
      </c>
      <c r="E25" s="23">
        <f>D25/99</f>
        <v>0.20202020202020202</v>
      </c>
    </row>
    <row r="26" spans="2:10">
      <c r="B26" s="1" t="s">
        <v>212</v>
      </c>
      <c r="C26" s="1">
        <v>58</v>
      </c>
      <c r="D26" s="1">
        <v>33</v>
      </c>
      <c r="E26" s="23">
        <f t="shared" ref="E26:E32" si="0">D26/99</f>
        <v>0.33333333333333331</v>
      </c>
    </row>
    <row r="27" spans="2:10">
      <c r="B27" s="1" t="s">
        <v>213</v>
      </c>
      <c r="C27" s="1">
        <v>13</v>
      </c>
      <c r="D27" s="1">
        <v>11</v>
      </c>
      <c r="E27" s="23">
        <f t="shared" si="0"/>
        <v>0.1111111111111111</v>
      </c>
    </row>
    <row r="28" spans="2:10">
      <c r="B28" s="1" t="s">
        <v>214</v>
      </c>
      <c r="C28" s="1">
        <v>66</v>
      </c>
      <c r="D28" s="1">
        <v>31</v>
      </c>
      <c r="E28" s="23">
        <f t="shared" si="0"/>
        <v>0.31313131313131315</v>
      </c>
    </row>
    <row r="29" spans="2:10">
      <c r="B29" s="1" t="s">
        <v>215</v>
      </c>
      <c r="C29" s="1">
        <v>12</v>
      </c>
      <c r="D29" s="1">
        <v>9</v>
      </c>
      <c r="E29" s="23">
        <f t="shared" si="0"/>
        <v>9.0909090909090912E-2</v>
      </c>
    </row>
    <row r="30" spans="2:10">
      <c r="B30" s="1" t="s">
        <v>216</v>
      </c>
      <c r="C30" s="1">
        <v>23</v>
      </c>
      <c r="D30" s="1">
        <v>11</v>
      </c>
      <c r="E30" s="23">
        <f t="shared" si="0"/>
        <v>0.1111111111111111</v>
      </c>
    </row>
    <row r="31" spans="2:10">
      <c r="B31" s="1" t="s">
        <v>217</v>
      </c>
      <c r="C31" s="1">
        <v>244</v>
      </c>
      <c r="D31" s="1">
        <v>80</v>
      </c>
      <c r="E31" s="23">
        <f t="shared" si="0"/>
        <v>0.80808080808080807</v>
      </c>
    </row>
    <row r="32" spans="2:10">
      <c r="B32" s="1" t="s">
        <v>218</v>
      </c>
      <c r="C32" s="1">
        <v>47</v>
      </c>
      <c r="D32" s="1">
        <v>14</v>
      </c>
      <c r="E32" s="23">
        <f t="shared" si="0"/>
        <v>0.14141414141414141</v>
      </c>
    </row>
    <row r="33" spans="2:10" ht="17.25">
      <c r="B33" s="20" t="s">
        <v>384</v>
      </c>
    </row>
    <row r="34" spans="2:10" ht="28.5" customHeight="1">
      <c r="B34" s="131" t="s">
        <v>142</v>
      </c>
      <c r="C34" s="131"/>
      <c r="D34" s="131"/>
      <c r="E34" s="131"/>
      <c r="F34" s="131"/>
    </row>
    <row r="35" spans="2:10">
      <c r="B35" s="134" t="s">
        <v>143</v>
      </c>
      <c r="C35" s="134"/>
      <c r="D35" s="134"/>
      <c r="E35" s="134"/>
      <c r="F35" s="134"/>
    </row>
    <row r="36" spans="2:10">
      <c r="B36" s="132" t="s">
        <v>219</v>
      </c>
      <c r="C36" s="132"/>
      <c r="D36" s="132"/>
      <c r="E36" s="132"/>
      <c r="F36" s="132"/>
    </row>
    <row r="37" spans="2:10">
      <c r="B37" s="132" t="s">
        <v>392</v>
      </c>
      <c r="C37" s="132"/>
      <c r="D37" s="132"/>
      <c r="E37" s="132"/>
      <c r="F37" s="132"/>
    </row>
    <row r="38" spans="2:10" s="17" customFormat="1" ht="27.75" customHeight="1">
      <c r="B38" s="133" t="s">
        <v>65</v>
      </c>
      <c r="C38" s="133"/>
      <c r="D38" s="133"/>
      <c r="E38" s="133"/>
      <c r="F38" s="133"/>
      <c r="G38" s="24"/>
      <c r="H38" s="24"/>
      <c r="I38" s="24"/>
      <c r="J38" s="24"/>
    </row>
    <row r="39" spans="2:10" ht="81.75" customHeight="1">
      <c r="B39" s="133" t="s">
        <v>107</v>
      </c>
      <c r="C39" s="133"/>
      <c r="D39" s="133"/>
      <c r="E39" s="133"/>
      <c r="F39" s="133"/>
      <c r="G39" s="36"/>
    </row>
    <row r="41" spans="2:10">
      <c r="B41" s="6" t="s">
        <v>220</v>
      </c>
      <c r="C41" s="10" t="s">
        <v>387</v>
      </c>
      <c r="D41" s="10" t="s">
        <v>388</v>
      </c>
    </row>
    <row r="42" spans="2:10">
      <c r="B42" s="1" t="s">
        <v>221</v>
      </c>
      <c r="C42" s="6">
        <v>60</v>
      </c>
      <c r="D42" s="45">
        <f t="shared" ref="D42:D47" si="1">C42/99</f>
        <v>0.60606060606060608</v>
      </c>
      <c r="E42" s="25"/>
      <c r="F42" s="18"/>
    </row>
    <row r="43" spans="2:10">
      <c r="B43" s="1" t="s">
        <v>222</v>
      </c>
      <c r="C43" s="6">
        <v>29</v>
      </c>
      <c r="D43" s="45">
        <f t="shared" si="1"/>
        <v>0.29292929292929293</v>
      </c>
      <c r="E43" s="25"/>
      <c r="F43" s="18"/>
    </row>
    <row r="44" spans="2:10">
      <c r="B44" s="1" t="s">
        <v>223</v>
      </c>
      <c r="C44" s="1">
        <v>4</v>
      </c>
      <c r="D44" s="23">
        <f t="shared" si="1"/>
        <v>4.0404040404040407E-2</v>
      </c>
    </row>
    <row r="45" spans="2:10">
      <c r="B45" s="1" t="s">
        <v>224</v>
      </c>
      <c r="C45" s="1">
        <v>2</v>
      </c>
      <c r="D45" s="23">
        <f t="shared" si="1"/>
        <v>2.0202020202020204E-2</v>
      </c>
    </row>
    <row r="46" spans="2:10">
      <c r="B46" s="1" t="s">
        <v>225</v>
      </c>
      <c r="C46" s="1">
        <v>1</v>
      </c>
      <c r="D46" s="23">
        <f t="shared" si="1"/>
        <v>1.0101010101010102E-2</v>
      </c>
    </row>
    <row r="47" spans="2:10">
      <c r="B47" s="1" t="s">
        <v>226</v>
      </c>
      <c r="C47" s="1">
        <v>3</v>
      </c>
      <c r="D47" s="23">
        <f t="shared" si="1"/>
        <v>3.0303030303030304E-2</v>
      </c>
      <c r="E47" s="137" t="s">
        <v>393</v>
      </c>
      <c r="F47" s="138"/>
    </row>
    <row r="48" spans="2:10">
      <c r="B48" s="11" t="s">
        <v>448</v>
      </c>
      <c r="C48" s="1">
        <f>SUM(C42:C47)</f>
        <v>99</v>
      </c>
      <c r="D48" s="43"/>
      <c r="E48" s="44"/>
      <c r="F48" s="31"/>
    </row>
    <row r="49" spans="2:6">
      <c r="B49" s="38" t="s">
        <v>394</v>
      </c>
      <c r="C49" s="18"/>
    </row>
    <row r="50" spans="2:6">
      <c r="B50" s="33"/>
      <c r="C50" s="18"/>
    </row>
    <row r="51" spans="2:6" ht="40.5">
      <c r="B51" s="5" t="s">
        <v>227</v>
      </c>
      <c r="C51" s="10" t="s">
        <v>395</v>
      </c>
      <c r="D51" s="4" t="s">
        <v>450</v>
      </c>
    </row>
    <row r="52" spans="2:6">
      <c r="B52" s="1" t="s">
        <v>228</v>
      </c>
      <c r="C52" s="21">
        <v>86</v>
      </c>
      <c r="D52" s="23">
        <f>C52/293</f>
        <v>0.29351535836177473</v>
      </c>
    </row>
    <row r="53" spans="2:6">
      <c r="B53" s="1" t="s">
        <v>229</v>
      </c>
      <c r="C53" s="21">
        <v>161</v>
      </c>
      <c r="D53" s="23">
        <f>C53/293</f>
        <v>0.54948805460750849</v>
      </c>
    </row>
    <row r="54" spans="2:6">
      <c r="B54" s="1" t="s">
        <v>230</v>
      </c>
      <c r="C54" s="21">
        <v>46</v>
      </c>
      <c r="D54" s="23">
        <f>C54/293</f>
        <v>0.15699658703071673</v>
      </c>
    </row>
    <row r="55" spans="2:6">
      <c r="B55" s="10" t="s">
        <v>449</v>
      </c>
      <c r="C55" s="21">
        <f>SUM(C52:C54)</f>
        <v>293</v>
      </c>
      <c r="D55" s="43"/>
    </row>
    <row r="58" spans="2:6" ht="40.5">
      <c r="B58" s="5" t="s">
        <v>231</v>
      </c>
      <c r="C58" s="10" t="s">
        <v>395</v>
      </c>
      <c r="D58" s="4" t="s">
        <v>396</v>
      </c>
    </row>
    <row r="59" spans="2:6">
      <c r="B59" s="1" t="s">
        <v>232</v>
      </c>
      <c r="C59" s="1">
        <v>275</v>
      </c>
      <c r="D59" s="23">
        <f>C59/293</f>
        <v>0.93856655290102387</v>
      </c>
    </row>
    <row r="60" spans="2:6">
      <c r="B60" s="1" t="s">
        <v>233</v>
      </c>
      <c r="C60" s="1">
        <v>18</v>
      </c>
      <c r="D60" s="23">
        <f>C60/293</f>
        <v>6.1433447098976107E-2</v>
      </c>
    </row>
    <row r="61" spans="2:6">
      <c r="B61" s="10" t="s">
        <v>449</v>
      </c>
      <c r="C61" s="21">
        <f>SUM(C58:C60)</f>
        <v>293</v>
      </c>
    </row>
    <row r="62" spans="2:6" ht="49.5" customHeight="1">
      <c r="B62" s="133" t="s">
        <v>144</v>
      </c>
      <c r="C62" s="133"/>
      <c r="D62" s="133"/>
      <c r="E62" s="133"/>
      <c r="F62" s="133"/>
    </row>
    <row r="64" spans="2:6" ht="40.5">
      <c r="B64" s="5" t="s">
        <v>234</v>
      </c>
      <c r="C64" s="10" t="s">
        <v>395</v>
      </c>
      <c r="D64" s="4" t="s">
        <v>396</v>
      </c>
    </row>
    <row r="65" spans="2:6">
      <c r="B65" s="1" t="s">
        <v>235</v>
      </c>
      <c r="C65" s="1">
        <v>68</v>
      </c>
      <c r="D65" s="23">
        <f>C65/293</f>
        <v>0.23208191126279865</v>
      </c>
    </row>
    <row r="66" spans="2:6">
      <c r="B66" s="1" t="s">
        <v>236</v>
      </c>
      <c r="C66" s="1">
        <v>116</v>
      </c>
      <c r="D66" s="23">
        <f>C66/293</f>
        <v>0.39590443686006827</v>
      </c>
    </row>
    <row r="67" spans="2:6">
      <c r="B67" s="1" t="s">
        <v>237</v>
      </c>
      <c r="C67" s="1">
        <v>109</v>
      </c>
      <c r="D67" s="23">
        <f>C67/293</f>
        <v>0.37201365187713309</v>
      </c>
    </row>
    <row r="68" spans="2:6">
      <c r="B68" s="10" t="s">
        <v>449</v>
      </c>
      <c r="C68" s="21">
        <f>SUM(C65:C67)</f>
        <v>293</v>
      </c>
      <c r="D68" s="43"/>
    </row>
    <row r="69" spans="2:6" ht="17.25">
      <c r="B69" s="20" t="s">
        <v>384</v>
      </c>
    </row>
    <row r="70" spans="2:6">
      <c r="B70" s="134" t="s">
        <v>139</v>
      </c>
      <c r="C70" s="134"/>
      <c r="D70" s="134"/>
      <c r="E70" s="134"/>
      <c r="F70" s="134"/>
    </row>
    <row r="71" spans="2:6" ht="32.25" customHeight="1">
      <c r="B71" s="134" t="s">
        <v>141</v>
      </c>
      <c r="C71" s="134"/>
      <c r="D71" s="134"/>
      <c r="E71" s="134"/>
      <c r="F71" s="134"/>
    </row>
    <row r="72" spans="2:6">
      <c r="B72" s="131" t="s">
        <v>140</v>
      </c>
      <c r="C72" s="131"/>
      <c r="D72" s="131"/>
      <c r="E72" s="131"/>
      <c r="F72" s="131"/>
    </row>
    <row r="73" spans="2:6" ht="60.75" customHeight="1">
      <c r="B73" s="152" t="s">
        <v>66</v>
      </c>
      <c r="C73" s="152"/>
      <c r="D73" s="152"/>
      <c r="E73" s="152"/>
      <c r="F73" s="152"/>
    </row>
    <row r="75" spans="2:6">
      <c r="B75" s="5" t="s">
        <v>238</v>
      </c>
      <c r="C75" s="10" t="s">
        <v>395</v>
      </c>
      <c r="D75" s="10" t="s">
        <v>421</v>
      </c>
    </row>
    <row r="76" spans="2:6">
      <c r="B76" s="1" t="s">
        <v>239</v>
      </c>
      <c r="C76" s="1">
        <v>159</v>
      </c>
      <c r="D76" s="23">
        <f>C76/434</f>
        <v>0.36635944700460832</v>
      </c>
    </row>
    <row r="77" spans="2:6">
      <c r="B77" s="1" t="s">
        <v>240</v>
      </c>
      <c r="C77" s="1">
        <v>107</v>
      </c>
      <c r="D77" s="23">
        <f>C77/434</f>
        <v>0.24654377880184331</v>
      </c>
    </row>
    <row r="78" spans="2:6">
      <c r="B78" s="1" t="s">
        <v>241</v>
      </c>
      <c r="C78" s="1">
        <v>105</v>
      </c>
      <c r="D78" s="23">
        <f>C78/434</f>
        <v>0.24193548387096775</v>
      </c>
    </row>
    <row r="79" spans="2:6">
      <c r="B79" s="1" t="s">
        <v>207</v>
      </c>
      <c r="C79" s="1">
        <v>63</v>
      </c>
      <c r="D79" s="23">
        <f>C79/434</f>
        <v>0.14516129032258066</v>
      </c>
    </row>
    <row r="80" spans="2:6">
      <c r="B80" s="10" t="s">
        <v>453</v>
      </c>
      <c r="C80" s="1">
        <f>SUM(C76:C79)</f>
        <v>434</v>
      </c>
    </row>
    <row r="81" spans="2:10" ht="17.25">
      <c r="B81" s="108" t="s">
        <v>384</v>
      </c>
      <c r="C81" s="109"/>
      <c r="E81" s="89"/>
      <c r="F81" s="89"/>
    </row>
    <row r="82" spans="2:10" ht="30.75" customHeight="1">
      <c r="B82" s="154" t="s">
        <v>242</v>
      </c>
      <c r="C82" s="154"/>
      <c r="D82" s="154"/>
      <c r="E82" s="140" t="s">
        <v>72</v>
      </c>
      <c r="F82" s="82"/>
    </row>
    <row r="83" spans="2:10" ht="13.5" customHeight="1">
      <c r="B83" s="163" t="s">
        <v>67</v>
      </c>
      <c r="C83" s="163"/>
      <c r="D83" s="163"/>
      <c r="E83" s="140"/>
      <c r="F83" s="90"/>
    </row>
    <row r="84" spans="2:10" ht="13.5" customHeight="1">
      <c r="B84" s="163" t="s">
        <v>68</v>
      </c>
      <c r="C84" s="163"/>
      <c r="D84" s="163"/>
      <c r="E84" s="140"/>
      <c r="F84" s="90"/>
    </row>
    <row r="85" spans="2:10">
      <c r="B85" s="163" t="s">
        <v>398</v>
      </c>
      <c r="C85" s="163"/>
      <c r="D85" s="163"/>
      <c r="E85" s="140"/>
      <c r="F85" s="90"/>
    </row>
    <row r="86" spans="2:10" s="17" customFormat="1" ht="27.75" customHeight="1">
      <c r="B86" s="154" t="s">
        <v>245</v>
      </c>
      <c r="C86" s="154"/>
      <c r="D86" s="154"/>
      <c r="E86" s="140"/>
      <c r="F86" s="90"/>
      <c r="G86" s="24"/>
      <c r="H86" s="24"/>
      <c r="I86" s="24"/>
      <c r="J86" s="24"/>
    </row>
    <row r="87" spans="2:10">
      <c r="B87" s="141" t="s">
        <v>243</v>
      </c>
      <c r="C87" s="141"/>
      <c r="D87" s="141"/>
      <c r="E87" s="140"/>
      <c r="F87" s="90"/>
    </row>
    <row r="88" spans="2:10" s="83" customFormat="1" ht="36" customHeight="1">
      <c r="B88" s="139" t="s">
        <v>69</v>
      </c>
      <c r="C88" s="139"/>
      <c r="D88" s="139"/>
      <c r="E88" s="140"/>
      <c r="F88" s="90"/>
      <c r="G88" s="36"/>
      <c r="H88" s="36"/>
      <c r="I88" s="36"/>
      <c r="J88" s="36"/>
    </row>
    <row r="89" spans="2:10" ht="32.25" customHeight="1">
      <c r="B89" s="164" t="s">
        <v>397</v>
      </c>
      <c r="C89" s="164"/>
      <c r="D89" s="164"/>
      <c r="E89" s="88"/>
      <c r="F89" s="88"/>
    </row>
    <row r="90" spans="2:10">
      <c r="B90" s="141" t="s">
        <v>244</v>
      </c>
      <c r="C90" s="141"/>
      <c r="D90" s="141"/>
      <c r="E90" s="38"/>
      <c r="F90" s="38"/>
    </row>
    <row r="91" spans="2:10">
      <c r="B91" s="141" t="s">
        <v>70</v>
      </c>
      <c r="C91" s="141"/>
      <c r="D91" s="141"/>
      <c r="E91" s="38"/>
      <c r="F91" s="38"/>
    </row>
    <row r="92" spans="2:10">
      <c r="B92" s="136" t="s">
        <v>71</v>
      </c>
      <c r="C92" s="136"/>
      <c r="D92" s="136"/>
      <c r="E92" s="136"/>
      <c r="F92" s="136"/>
    </row>
    <row r="93" spans="2:10">
      <c r="B93" s="136"/>
      <c r="C93" s="136"/>
      <c r="D93" s="136"/>
      <c r="E93" s="136"/>
      <c r="F93" s="136"/>
    </row>
    <row r="95" spans="2:10" ht="67.5">
      <c r="B95" s="5" t="s">
        <v>246</v>
      </c>
      <c r="C95" s="4" t="s">
        <v>451</v>
      </c>
      <c r="D95" s="10" t="s">
        <v>421</v>
      </c>
    </row>
    <row r="96" spans="2:10">
      <c r="B96" s="1" t="s">
        <v>247</v>
      </c>
      <c r="C96" s="1">
        <v>57</v>
      </c>
      <c r="D96" s="23">
        <f>C96/301</f>
        <v>0.18936877076411959</v>
      </c>
      <c r="E96" s="158" t="s">
        <v>422</v>
      </c>
      <c r="F96" s="158"/>
    </row>
    <row r="97" spans="2:6">
      <c r="B97" s="1" t="s">
        <v>248</v>
      </c>
      <c r="C97" s="1">
        <v>4</v>
      </c>
      <c r="D97" s="23">
        <f t="shared" ref="D97:D108" si="2">C97/301</f>
        <v>1.3289036544850499E-2</v>
      </c>
      <c r="E97" s="157">
        <f>22/301</f>
        <v>7.3089700996677748E-2</v>
      </c>
      <c r="F97" s="157"/>
    </row>
    <row r="98" spans="2:6">
      <c r="B98" s="1" t="s">
        <v>249</v>
      </c>
      <c r="C98" s="1">
        <v>8</v>
      </c>
      <c r="D98" s="23">
        <f t="shared" si="2"/>
        <v>2.6578073089700997E-2</v>
      </c>
      <c r="E98" s="157"/>
      <c r="F98" s="157"/>
    </row>
    <row r="99" spans="2:6">
      <c r="B99" s="1" t="s">
        <v>250</v>
      </c>
      <c r="C99" s="1">
        <v>6</v>
      </c>
      <c r="D99" s="23">
        <f t="shared" si="2"/>
        <v>1.9933554817275746E-2</v>
      </c>
      <c r="E99" s="157"/>
      <c r="F99" s="157"/>
    </row>
    <row r="100" spans="2:6">
      <c r="B100" s="1" t="s">
        <v>423</v>
      </c>
      <c r="C100" s="1">
        <v>4</v>
      </c>
      <c r="D100" s="23">
        <f t="shared" si="2"/>
        <v>1.3289036544850499E-2</v>
      </c>
      <c r="E100" s="157"/>
      <c r="F100" s="157"/>
    </row>
    <row r="101" spans="2:6">
      <c r="B101" s="1" t="s">
        <v>251</v>
      </c>
      <c r="C101" s="1">
        <v>48</v>
      </c>
      <c r="D101" s="23">
        <f t="shared" si="2"/>
        <v>0.15946843853820597</v>
      </c>
    </row>
    <row r="102" spans="2:6">
      <c r="B102" s="1" t="s">
        <v>252</v>
      </c>
      <c r="C102" s="1">
        <v>0</v>
      </c>
      <c r="D102" s="23">
        <f t="shared" si="2"/>
        <v>0</v>
      </c>
    </row>
    <row r="103" spans="2:6">
      <c r="B103" s="1" t="s">
        <v>253</v>
      </c>
      <c r="C103" s="1">
        <v>4</v>
      </c>
      <c r="D103" s="23">
        <f t="shared" si="2"/>
        <v>1.3289036544850499E-2</v>
      </c>
    </row>
    <row r="104" spans="2:6">
      <c r="B104" s="1" t="s">
        <v>254</v>
      </c>
      <c r="C104" s="1">
        <v>15</v>
      </c>
      <c r="D104" s="23">
        <f t="shared" si="2"/>
        <v>4.9833887043189369E-2</v>
      </c>
    </row>
    <row r="105" spans="2:6">
      <c r="B105" s="1" t="s">
        <v>255</v>
      </c>
      <c r="C105" s="1">
        <v>5</v>
      </c>
      <c r="D105" s="23">
        <f t="shared" si="2"/>
        <v>1.6611295681063124E-2</v>
      </c>
    </row>
    <row r="106" spans="2:6">
      <c r="B106" s="1" t="s">
        <v>256</v>
      </c>
      <c r="C106" s="6">
        <v>112</v>
      </c>
      <c r="D106" s="45">
        <f t="shared" si="2"/>
        <v>0.37209302325581395</v>
      </c>
    </row>
    <row r="107" spans="2:6">
      <c r="B107" s="1" t="s">
        <v>257</v>
      </c>
      <c r="C107" s="1">
        <v>7</v>
      </c>
      <c r="D107" s="23">
        <f t="shared" si="2"/>
        <v>2.3255813953488372E-2</v>
      </c>
    </row>
    <row r="108" spans="2:6">
      <c r="B108" s="1" t="s">
        <v>258</v>
      </c>
      <c r="C108" s="1">
        <v>31</v>
      </c>
      <c r="D108" s="23">
        <f t="shared" si="2"/>
        <v>0.10299003322259136</v>
      </c>
    </row>
    <row r="109" spans="2:6">
      <c r="B109" s="10" t="s">
        <v>452</v>
      </c>
      <c r="C109" s="29">
        <f>SUM(C96:C108)</f>
        <v>301</v>
      </c>
      <c r="D109" s="43"/>
    </row>
    <row r="110" spans="2:6" ht="17.25">
      <c r="B110" s="46" t="s">
        <v>384</v>
      </c>
    </row>
    <row r="111" spans="2:6" ht="27.75" customHeight="1">
      <c r="B111" s="131" t="s">
        <v>414</v>
      </c>
      <c r="C111" s="131"/>
      <c r="D111" s="131"/>
      <c r="E111" s="131"/>
      <c r="F111" s="131"/>
    </row>
    <row r="112" spans="2:6">
      <c r="B112" s="155" t="s">
        <v>73</v>
      </c>
      <c r="C112" s="155"/>
      <c r="D112" s="155"/>
      <c r="E112" s="155"/>
      <c r="F112" s="155"/>
    </row>
    <row r="114" spans="2:10">
      <c r="B114" s="5" t="s">
        <v>259</v>
      </c>
      <c r="C114" s="16" t="s">
        <v>419</v>
      </c>
      <c r="D114" s="10" t="s">
        <v>421</v>
      </c>
    </row>
    <row r="115" spans="2:10">
      <c r="B115" s="1" t="s">
        <v>260</v>
      </c>
      <c r="C115" s="1">
        <v>16</v>
      </c>
      <c r="D115" s="23">
        <f>C115/113</f>
        <v>0.1415929203539823</v>
      </c>
    </row>
    <row r="116" spans="2:10">
      <c r="B116" s="1" t="s">
        <v>261</v>
      </c>
      <c r="C116" s="1">
        <v>42</v>
      </c>
      <c r="D116" s="23">
        <f>C116/113</f>
        <v>0.37168141592920356</v>
      </c>
    </row>
    <row r="117" spans="2:10">
      <c r="B117" s="1" t="s">
        <v>262</v>
      </c>
      <c r="C117" s="1">
        <v>53</v>
      </c>
      <c r="D117" s="23">
        <f>C117/113</f>
        <v>0.46902654867256638</v>
      </c>
    </row>
    <row r="118" spans="2:10">
      <c r="B118" s="1" t="s">
        <v>207</v>
      </c>
      <c r="C118" s="1">
        <v>2</v>
      </c>
      <c r="D118" s="23">
        <f>C118/113</f>
        <v>1.7699115044247787E-2</v>
      </c>
      <c r="E118" s="38"/>
      <c r="F118" s="38"/>
    </row>
    <row r="119" spans="2:10">
      <c r="B119" s="1" t="s">
        <v>420</v>
      </c>
      <c r="C119" s="1">
        <f>SUM(C115:C118)</f>
        <v>113</v>
      </c>
      <c r="D119" s="30"/>
      <c r="E119" s="35"/>
      <c r="F119" s="35"/>
    </row>
    <row r="120" spans="2:10" ht="17.25">
      <c r="B120" s="46" t="s">
        <v>384</v>
      </c>
    </row>
    <row r="121" spans="2:10">
      <c r="B121" s="132" t="s">
        <v>180</v>
      </c>
      <c r="C121" s="132"/>
      <c r="D121" s="132"/>
      <c r="E121" s="132"/>
      <c r="F121" s="132"/>
    </row>
    <row r="122" spans="2:10" s="83" customFormat="1" ht="43.5" customHeight="1">
      <c r="B122" s="156" t="s">
        <v>75</v>
      </c>
      <c r="C122" s="156"/>
      <c r="D122" s="156"/>
      <c r="E122" s="156"/>
      <c r="F122" s="156"/>
      <c r="G122" s="36"/>
      <c r="H122" s="36"/>
      <c r="I122" s="36"/>
      <c r="J122" s="36"/>
    </row>
    <row r="124" spans="2:10">
      <c r="B124" s="5" t="s">
        <v>263</v>
      </c>
      <c r="C124" s="16" t="s">
        <v>419</v>
      </c>
      <c r="E124" s="8"/>
      <c r="F124" s="8"/>
    </row>
    <row r="125" spans="2:10">
      <c r="B125" s="3" t="s">
        <v>415</v>
      </c>
      <c r="C125" s="1">
        <v>7</v>
      </c>
      <c r="E125" s="8"/>
      <c r="F125" s="8"/>
    </row>
    <row r="126" spans="2:10">
      <c r="B126" s="1" t="s">
        <v>416</v>
      </c>
      <c r="C126" s="1">
        <v>1</v>
      </c>
      <c r="E126" s="8"/>
      <c r="F126" s="8"/>
    </row>
    <row r="127" spans="2:10">
      <c r="B127" s="1" t="s">
        <v>264</v>
      </c>
      <c r="C127" s="1">
        <v>3</v>
      </c>
    </row>
    <row r="128" spans="2:10">
      <c r="B128" s="1" t="s">
        <v>417</v>
      </c>
      <c r="C128" s="1">
        <v>2</v>
      </c>
    </row>
    <row r="129" spans="2:6">
      <c r="B129" s="1" t="s">
        <v>265</v>
      </c>
      <c r="C129" s="1">
        <v>1</v>
      </c>
      <c r="E129" s="8"/>
      <c r="F129" s="8"/>
    </row>
    <row r="130" spans="2:6">
      <c r="B130" s="1" t="s">
        <v>266</v>
      </c>
      <c r="C130" s="1">
        <v>1</v>
      </c>
      <c r="E130" s="8"/>
      <c r="F130" s="8"/>
    </row>
    <row r="131" spans="2:6">
      <c r="B131" s="1" t="s">
        <v>267</v>
      </c>
      <c r="C131" s="1">
        <v>1</v>
      </c>
      <c r="E131" s="8"/>
      <c r="F131" s="8"/>
    </row>
    <row r="132" spans="2:6">
      <c r="B132" s="1" t="s">
        <v>268</v>
      </c>
      <c r="C132" s="1">
        <v>1</v>
      </c>
      <c r="E132" s="8"/>
      <c r="F132" s="8"/>
    </row>
    <row r="133" spans="2:6">
      <c r="B133" s="1" t="s">
        <v>420</v>
      </c>
      <c r="C133" s="1">
        <f>SUM(C125:C132)</f>
        <v>17</v>
      </c>
      <c r="E133" s="8"/>
      <c r="F133" s="8"/>
    </row>
    <row r="134" spans="2:6">
      <c r="E134" s="8"/>
      <c r="F134" s="8"/>
    </row>
    <row r="135" spans="2:6">
      <c r="E135" s="8"/>
      <c r="F135" s="8"/>
    </row>
    <row r="136" spans="2:6">
      <c r="B136" s="6" t="s">
        <v>269</v>
      </c>
      <c r="C136" s="16" t="s">
        <v>419</v>
      </c>
      <c r="D136" s="10" t="s">
        <v>421</v>
      </c>
      <c r="E136" s="8"/>
      <c r="F136" s="8"/>
    </row>
    <row r="137" spans="2:6">
      <c r="B137" s="1" t="s">
        <v>270</v>
      </c>
      <c r="C137" s="1">
        <v>34</v>
      </c>
      <c r="D137" s="23">
        <f>C137/113</f>
        <v>0.30088495575221241</v>
      </c>
      <c r="E137" s="8"/>
      <c r="F137" s="8"/>
    </row>
    <row r="138" spans="2:6">
      <c r="B138" s="1" t="s">
        <v>271</v>
      </c>
      <c r="C138" s="1">
        <v>79</v>
      </c>
      <c r="D138" s="23">
        <f>C138/113</f>
        <v>0.69911504424778759</v>
      </c>
      <c r="E138" s="8"/>
      <c r="F138" s="8"/>
    </row>
    <row r="139" spans="2:6">
      <c r="B139" s="14" t="s">
        <v>420</v>
      </c>
      <c r="C139" s="1">
        <f>SUM(C137:C138)</f>
        <v>113</v>
      </c>
      <c r="E139" s="8"/>
      <c r="F139" s="8"/>
    </row>
    <row r="140" spans="2:6">
      <c r="E140" s="8"/>
      <c r="F140" s="8"/>
    </row>
    <row r="141" spans="2:6">
      <c r="E141" s="8"/>
      <c r="F141" s="8"/>
    </row>
    <row r="142" spans="2:6">
      <c r="B142" s="5" t="s">
        <v>272</v>
      </c>
      <c r="C142" s="16" t="s">
        <v>419</v>
      </c>
      <c r="D142" s="10" t="s">
        <v>421</v>
      </c>
      <c r="E142" s="8"/>
      <c r="F142" s="8"/>
    </row>
    <row r="143" spans="2:6">
      <c r="B143" s="1" t="s">
        <v>273</v>
      </c>
      <c r="C143" s="1">
        <v>5</v>
      </c>
      <c r="D143" s="23">
        <f>C143/113</f>
        <v>4.4247787610619468E-2</v>
      </c>
      <c r="E143" s="8"/>
      <c r="F143" s="8"/>
    </row>
    <row r="144" spans="2:6">
      <c r="B144" s="1" t="s">
        <v>274</v>
      </c>
      <c r="C144" s="1">
        <v>16</v>
      </c>
      <c r="D144" s="23">
        <f t="shared" ref="D144:D150" si="3">C144/113</f>
        <v>0.1415929203539823</v>
      </c>
      <c r="E144" s="8"/>
      <c r="F144" s="8"/>
    </row>
    <row r="145" spans="2:6">
      <c r="B145" s="1" t="s">
        <v>275</v>
      </c>
      <c r="C145" s="1">
        <v>28</v>
      </c>
      <c r="D145" s="23">
        <f t="shared" si="3"/>
        <v>0.24778761061946902</v>
      </c>
      <c r="E145" s="8"/>
      <c r="F145" s="8"/>
    </row>
    <row r="146" spans="2:6">
      <c r="B146" s="1" t="s">
        <v>276</v>
      </c>
      <c r="C146" s="1">
        <v>36</v>
      </c>
      <c r="D146" s="23">
        <f t="shared" si="3"/>
        <v>0.31858407079646017</v>
      </c>
      <c r="E146" s="8"/>
      <c r="F146" s="8"/>
    </row>
    <row r="147" spans="2:6">
      <c r="B147" s="1" t="s">
        <v>277</v>
      </c>
      <c r="C147" s="1">
        <v>14</v>
      </c>
      <c r="D147" s="23">
        <f t="shared" si="3"/>
        <v>0.12389380530973451</v>
      </c>
      <c r="E147" s="8"/>
      <c r="F147" s="8"/>
    </row>
    <row r="148" spans="2:6">
      <c r="B148" s="1" t="s">
        <v>278</v>
      </c>
      <c r="C148" s="1">
        <v>10</v>
      </c>
      <c r="D148" s="23">
        <f t="shared" si="3"/>
        <v>8.8495575221238937E-2</v>
      </c>
      <c r="E148" s="82"/>
      <c r="F148" s="82"/>
    </row>
    <row r="149" spans="2:6">
      <c r="B149" s="1" t="s">
        <v>279</v>
      </c>
      <c r="C149" s="1">
        <v>4</v>
      </c>
      <c r="D149" s="23">
        <f t="shared" si="3"/>
        <v>3.5398230088495575E-2</v>
      </c>
      <c r="E149" s="82"/>
      <c r="F149" s="82"/>
    </row>
    <row r="150" spans="2:6">
      <c r="B150" s="1" t="s">
        <v>280</v>
      </c>
      <c r="C150" s="1">
        <v>0</v>
      </c>
      <c r="D150" s="23">
        <f t="shared" si="3"/>
        <v>0</v>
      </c>
      <c r="E150" s="82"/>
      <c r="F150" s="82"/>
    </row>
    <row r="151" spans="2:6">
      <c r="B151" s="14" t="s">
        <v>420</v>
      </c>
      <c r="C151" s="1">
        <f>SUM(C143:C150)</f>
        <v>113</v>
      </c>
      <c r="E151" s="32"/>
      <c r="F151" s="32"/>
    </row>
    <row r="152" spans="2:6">
      <c r="B152" s="8"/>
      <c r="C152" s="7"/>
      <c r="E152" s="32"/>
      <c r="F152" s="32"/>
    </row>
    <row r="154" spans="2:6">
      <c r="B154" s="6" t="s">
        <v>281</v>
      </c>
      <c r="C154" s="16" t="s">
        <v>419</v>
      </c>
      <c r="D154" s="10" t="s">
        <v>421</v>
      </c>
    </row>
    <row r="155" spans="2:6">
      <c r="B155" s="2" t="s">
        <v>282</v>
      </c>
      <c r="C155" s="1">
        <v>4</v>
      </c>
      <c r="D155" s="23">
        <f>C155/117</f>
        <v>3.4188034188034191E-2</v>
      </c>
    </row>
    <row r="156" spans="2:6">
      <c r="B156" s="2" t="s">
        <v>283</v>
      </c>
      <c r="C156" s="1">
        <v>6</v>
      </c>
      <c r="D156" s="23">
        <f t="shared" ref="D156:D166" si="4">C156/117</f>
        <v>5.128205128205128E-2</v>
      </c>
    </row>
    <row r="157" spans="2:6">
      <c r="B157" s="2" t="s">
        <v>284</v>
      </c>
      <c r="C157" s="1">
        <v>37</v>
      </c>
      <c r="D157" s="23">
        <f t="shared" si="4"/>
        <v>0.31623931623931623</v>
      </c>
    </row>
    <row r="158" spans="2:6">
      <c r="B158" s="2" t="s">
        <v>285</v>
      </c>
      <c r="C158" s="1">
        <v>0</v>
      </c>
      <c r="D158" s="23">
        <f t="shared" si="4"/>
        <v>0</v>
      </c>
    </row>
    <row r="159" spans="2:6">
      <c r="B159" s="2" t="s">
        <v>286</v>
      </c>
      <c r="C159" s="1">
        <v>3</v>
      </c>
      <c r="D159" s="23">
        <f t="shared" si="4"/>
        <v>2.564102564102564E-2</v>
      </c>
    </row>
    <row r="160" spans="2:6">
      <c r="B160" s="2" t="s">
        <v>287</v>
      </c>
      <c r="C160" s="1">
        <v>0</v>
      </c>
      <c r="D160" s="23">
        <f t="shared" si="4"/>
        <v>0</v>
      </c>
    </row>
    <row r="161" spans="2:6">
      <c r="B161" s="2" t="s">
        <v>288</v>
      </c>
      <c r="C161" s="1">
        <v>8</v>
      </c>
      <c r="D161" s="23">
        <f t="shared" si="4"/>
        <v>6.8376068376068383E-2</v>
      </c>
    </row>
    <row r="162" spans="2:6">
      <c r="B162" s="2" t="s">
        <v>290</v>
      </c>
      <c r="C162" s="1">
        <v>0</v>
      </c>
      <c r="D162" s="23">
        <f t="shared" si="4"/>
        <v>0</v>
      </c>
    </row>
    <row r="163" spans="2:6">
      <c r="B163" s="2" t="s">
        <v>289</v>
      </c>
      <c r="C163" s="1">
        <v>28</v>
      </c>
      <c r="D163" s="23">
        <f t="shared" si="4"/>
        <v>0.23931623931623933</v>
      </c>
    </row>
    <row r="164" spans="2:6">
      <c r="B164" s="2" t="s">
        <v>291</v>
      </c>
      <c r="C164" s="1">
        <v>6</v>
      </c>
      <c r="D164" s="23">
        <f t="shared" si="4"/>
        <v>5.128205128205128E-2</v>
      </c>
    </row>
    <row r="165" spans="2:6">
      <c r="B165" s="2" t="s">
        <v>292</v>
      </c>
      <c r="C165" s="1">
        <v>1</v>
      </c>
      <c r="D165" s="23">
        <f t="shared" si="4"/>
        <v>8.5470085470085479E-3</v>
      </c>
    </row>
    <row r="166" spans="2:6">
      <c r="B166" s="2" t="s">
        <v>293</v>
      </c>
      <c r="C166" s="1">
        <v>24</v>
      </c>
      <c r="D166" s="23">
        <f t="shared" si="4"/>
        <v>0.20512820512820512</v>
      </c>
    </row>
    <row r="167" spans="2:6" ht="13.5" customHeight="1">
      <c r="B167" s="14" t="s">
        <v>420</v>
      </c>
      <c r="C167" s="1">
        <f>SUM(C155:C166)</f>
        <v>117</v>
      </c>
      <c r="D167" s="7"/>
    </row>
    <row r="168" spans="2:6" ht="17.25">
      <c r="B168" s="34" t="s">
        <v>384</v>
      </c>
    </row>
    <row r="169" spans="2:6" ht="13.5" customHeight="1">
      <c r="B169" s="131" t="s">
        <v>424</v>
      </c>
      <c r="C169" s="131"/>
      <c r="D169" s="131"/>
      <c r="E169" s="131"/>
      <c r="F169" s="131"/>
    </row>
    <row r="170" spans="2:6">
      <c r="B170" s="131"/>
      <c r="C170" s="131"/>
      <c r="D170" s="131"/>
      <c r="E170" s="131"/>
      <c r="F170" s="131"/>
    </row>
    <row r="171" spans="2:6">
      <c r="B171" s="188" t="s">
        <v>74</v>
      </c>
      <c r="C171" s="188"/>
      <c r="D171" s="188"/>
      <c r="E171" s="188"/>
      <c r="F171" s="188"/>
    </row>
    <row r="173" spans="2:6">
      <c r="B173" s="5" t="s">
        <v>294</v>
      </c>
      <c r="C173" s="10" t="s">
        <v>425</v>
      </c>
      <c r="D173" s="10" t="s">
        <v>421</v>
      </c>
    </row>
    <row r="174" spans="2:6">
      <c r="B174" s="1" t="s">
        <v>295</v>
      </c>
      <c r="C174" s="1">
        <v>75</v>
      </c>
      <c r="D174" s="23">
        <f>C174/143</f>
        <v>0.52447552447552448</v>
      </c>
    </row>
    <row r="175" spans="2:6">
      <c r="B175" s="1" t="s">
        <v>296</v>
      </c>
      <c r="C175" s="1">
        <v>4</v>
      </c>
      <c r="D175" s="23">
        <f>C175/143</f>
        <v>2.7972027972027972E-2</v>
      </c>
    </row>
    <row r="176" spans="2:6">
      <c r="B176" s="1" t="s">
        <v>297</v>
      </c>
      <c r="C176" s="1">
        <v>41</v>
      </c>
      <c r="D176" s="23">
        <f>C176/143</f>
        <v>0.28671328671328672</v>
      </c>
    </row>
    <row r="177" spans="2:6">
      <c r="B177" s="1" t="s">
        <v>298</v>
      </c>
      <c r="C177" s="1">
        <v>10</v>
      </c>
      <c r="D177" s="23">
        <f>C177/143</f>
        <v>6.9930069930069935E-2</v>
      </c>
    </row>
    <row r="178" spans="2:6">
      <c r="B178" s="1" t="s">
        <v>299</v>
      </c>
      <c r="C178" s="1">
        <v>13</v>
      </c>
      <c r="D178" s="23">
        <f>C178/143</f>
        <v>9.0909090909090912E-2</v>
      </c>
    </row>
    <row r="179" spans="2:6">
      <c r="B179" s="14" t="s">
        <v>418</v>
      </c>
      <c r="C179" s="1">
        <f>SUM(C174:C178)</f>
        <v>143</v>
      </c>
      <c r="D179" s="13"/>
    </row>
    <row r="180" spans="2:6" ht="42.75" customHeight="1">
      <c r="B180" s="185" t="s">
        <v>426</v>
      </c>
      <c r="C180" s="185"/>
      <c r="D180" s="185"/>
      <c r="E180" s="185"/>
      <c r="F180" s="185"/>
    </row>
    <row r="182" spans="2:6">
      <c r="B182" s="6" t="s">
        <v>300</v>
      </c>
      <c r="C182" s="10" t="s">
        <v>425</v>
      </c>
      <c r="D182" s="10" t="s">
        <v>421</v>
      </c>
    </row>
    <row r="183" spans="2:6">
      <c r="B183" s="1" t="s">
        <v>301</v>
      </c>
      <c r="C183" s="1">
        <v>24</v>
      </c>
      <c r="D183" s="23">
        <f t="shared" ref="D183:D188" si="5">C183/113</f>
        <v>0.21238938053097345</v>
      </c>
    </row>
    <row r="184" spans="2:6">
      <c r="B184" s="1" t="s">
        <v>302</v>
      </c>
      <c r="C184" s="1">
        <v>53</v>
      </c>
      <c r="D184" s="23">
        <f t="shared" si="5"/>
        <v>0.46902654867256638</v>
      </c>
    </row>
    <row r="185" spans="2:6">
      <c r="B185" s="1" t="s">
        <v>303</v>
      </c>
      <c r="C185" s="1">
        <v>23</v>
      </c>
      <c r="D185" s="23">
        <f t="shared" si="5"/>
        <v>0.20353982300884957</v>
      </c>
    </row>
    <row r="186" spans="2:6">
      <c r="B186" s="1" t="s">
        <v>304</v>
      </c>
      <c r="C186" s="1">
        <v>8</v>
      </c>
      <c r="D186" s="23">
        <f t="shared" si="5"/>
        <v>7.0796460176991149E-2</v>
      </c>
    </row>
    <row r="187" spans="2:6">
      <c r="B187" s="1" t="s">
        <v>305</v>
      </c>
      <c r="C187" s="1">
        <v>3</v>
      </c>
      <c r="D187" s="23">
        <f t="shared" si="5"/>
        <v>2.6548672566371681E-2</v>
      </c>
    </row>
    <row r="188" spans="2:6">
      <c r="B188" s="1" t="s">
        <v>306</v>
      </c>
      <c r="C188" s="1">
        <v>2</v>
      </c>
      <c r="D188" s="23">
        <f t="shared" si="5"/>
        <v>1.7699115044247787E-2</v>
      </c>
    </row>
    <row r="189" spans="2:6">
      <c r="B189" s="14" t="s">
        <v>418</v>
      </c>
      <c r="C189" s="1">
        <f>SUM(C183:C188)</f>
        <v>113</v>
      </c>
      <c r="D189" s="13"/>
    </row>
    <row r="190" spans="2:6">
      <c r="B190" s="188" t="s">
        <v>76</v>
      </c>
      <c r="C190" s="188"/>
      <c r="D190" s="188"/>
      <c r="E190" s="188"/>
      <c r="F190" s="188"/>
    </row>
    <row r="192" spans="2:6">
      <c r="B192" s="5" t="s">
        <v>307</v>
      </c>
      <c r="C192" s="10" t="s">
        <v>425</v>
      </c>
      <c r="D192" s="10" t="s">
        <v>421</v>
      </c>
    </row>
    <row r="193" spans="2:6">
      <c r="B193" s="1" t="s">
        <v>308</v>
      </c>
      <c r="C193" s="1">
        <v>36</v>
      </c>
      <c r="D193" s="23">
        <f>C193/113</f>
        <v>0.31858407079646017</v>
      </c>
    </row>
    <row r="194" spans="2:6">
      <c r="B194" s="1" t="s">
        <v>309</v>
      </c>
      <c r="C194" s="1">
        <v>64</v>
      </c>
      <c r="D194" s="23">
        <f>C194/113</f>
        <v>0.5663716814159292</v>
      </c>
    </row>
    <row r="195" spans="2:6">
      <c r="B195" s="1" t="s">
        <v>310</v>
      </c>
      <c r="C195" s="1">
        <v>0</v>
      </c>
      <c r="D195" s="23">
        <f>C195/113</f>
        <v>0</v>
      </c>
    </row>
    <row r="196" spans="2:6">
      <c r="B196" s="1" t="s">
        <v>207</v>
      </c>
      <c r="C196" s="1">
        <v>13</v>
      </c>
      <c r="D196" s="23">
        <f>C196/113</f>
        <v>0.11504424778761062</v>
      </c>
    </row>
    <row r="197" spans="2:6">
      <c r="B197" s="14" t="s">
        <v>418</v>
      </c>
      <c r="C197" s="1">
        <f>SUM(C193:C196)</f>
        <v>113</v>
      </c>
    </row>
    <row r="198" spans="2:6" ht="17.25">
      <c r="B198" s="20" t="s">
        <v>384</v>
      </c>
    </row>
    <row r="199" spans="2:6">
      <c r="B199" s="132" t="s">
        <v>145</v>
      </c>
      <c r="C199" s="132"/>
      <c r="D199" s="132"/>
      <c r="E199" s="132"/>
      <c r="F199" s="132"/>
    </row>
    <row r="200" spans="2:6">
      <c r="B200" s="186" t="s">
        <v>146</v>
      </c>
      <c r="C200" s="187"/>
      <c r="D200" s="187"/>
      <c r="E200" s="187"/>
      <c r="F200" s="187"/>
    </row>
    <row r="201" spans="2:6">
      <c r="B201" s="186" t="s">
        <v>147</v>
      </c>
      <c r="C201" s="187"/>
      <c r="D201" s="187"/>
      <c r="E201" s="187"/>
      <c r="F201" s="187"/>
    </row>
    <row r="202" spans="2:6">
      <c r="B202" s="186" t="s">
        <v>148</v>
      </c>
      <c r="C202" s="187"/>
      <c r="D202" s="187"/>
      <c r="E202" s="187"/>
      <c r="F202" s="187"/>
    </row>
    <row r="203" spans="2:6">
      <c r="B203" s="7"/>
    </row>
    <row r="205" spans="2:6">
      <c r="B205" s="6" t="s">
        <v>311</v>
      </c>
      <c r="C205" s="10" t="s">
        <v>425</v>
      </c>
      <c r="D205" s="10" t="s">
        <v>421</v>
      </c>
    </row>
    <row r="206" spans="2:6">
      <c r="B206" s="9" t="s">
        <v>312</v>
      </c>
      <c r="C206" s="1">
        <v>46</v>
      </c>
      <c r="D206" s="23">
        <f>C206/139</f>
        <v>0.33093525179856115</v>
      </c>
    </row>
    <row r="207" spans="2:6">
      <c r="B207" s="9" t="s">
        <v>313</v>
      </c>
      <c r="C207" s="1">
        <v>10</v>
      </c>
      <c r="D207" s="23">
        <f t="shared" ref="D207:D219" si="6">C207/139</f>
        <v>7.1942446043165464E-2</v>
      </c>
    </row>
    <row r="208" spans="2:6">
      <c r="B208" s="1" t="s">
        <v>314</v>
      </c>
      <c r="C208" s="1">
        <v>20</v>
      </c>
      <c r="D208" s="23">
        <f t="shared" si="6"/>
        <v>0.14388489208633093</v>
      </c>
    </row>
    <row r="209" spans="2:6">
      <c r="B209" s="1" t="s">
        <v>315</v>
      </c>
      <c r="C209" s="1">
        <v>2</v>
      </c>
      <c r="D209" s="23">
        <f t="shared" si="6"/>
        <v>1.4388489208633094E-2</v>
      </c>
    </row>
    <row r="210" spans="2:6">
      <c r="B210" s="1" t="s">
        <v>316</v>
      </c>
      <c r="C210" s="1">
        <v>0</v>
      </c>
      <c r="D210" s="23">
        <f t="shared" si="6"/>
        <v>0</v>
      </c>
    </row>
    <row r="211" spans="2:6">
      <c r="B211" s="1" t="s">
        <v>317</v>
      </c>
      <c r="C211" s="1">
        <v>4</v>
      </c>
      <c r="D211" s="23">
        <f t="shared" si="6"/>
        <v>2.8776978417266189E-2</v>
      </c>
    </row>
    <row r="212" spans="2:6">
      <c r="B212" s="1" t="s">
        <v>318</v>
      </c>
      <c r="C212" s="1">
        <v>8</v>
      </c>
      <c r="D212" s="23">
        <f t="shared" si="6"/>
        <v>5.7553956834532377E-2</v>
      </c>
    </row>
    <row r="213" spans="2:6">
      <c r="B213" s="1" t="s">
        <v>319</v>
      </c>
      <c r="C213" s="1">
        <v>2</v>
      </c>
      <c r="D213" s="23">
        <f t="shared" si="6"/>
        <v>1.4388489208633094E-2</v>
      </c>
    </row>
    <row r="214" spans="2:6">
      <c r="B214" s="1" t="s">
        <v>320</v>
      </c>
      <c r="C214" s="1">
        <v>8</v>
      </c>
      <c r="D214" s="23">
        <f t="shared" si="6"/>
        <v>5.7553956834532377E-2</v>
      </c>
    </row>
    <row r="215" spans="2:6">
      <c r="B215" s="1" t="s">
        <v>321</v>
      </c>
      <c r="C215" s="1">
        <v>2</v>
      </c>
      <c r="D215" s="23">
        <f t="shared" si="6"/>
        <v>1.4388489208633094E-2</v>
      </c>
    </row>
    <row r="216" spans="2:6">
      <c r="B216" s="1" t="s">
        <v>322</v>
      </c>
      <c r="C216" s="1">
        <v>5</v>
      </c>
      <c r="D216" s="23">
        <f t="shared" si="6"/>
        <v>3.5971223021582732E-2</v>
      </c>
    </row>
    <row r="217" spans="2:6">
      <c r="B217" s="1" t="s">
        <v>323</v>
      </c>
      <c r="C217" s="1">
        <v>0</v>
      </c>
      <c r="D217" s="23">
        <f t="shared" si="6"/>
        <v>0</v>
      </c>
    </row>
    <row r="218" spans="2:6">
      <c r="B218" s="1" t="s">
        <v>324</v>
      </c>
      <c r="C218" s="1">
        <v>0</v>
      </c>
      <c r="D218" s="23">
        <f t="shared" si="6"/>
        <v>0</v>
      </c>
    </row>
    <row r="219" spans="2:6">
      <c r="B219" s="1" t="s">
        <v>325</v>
      </c>
      <c r="C219" s="1">
        <v>32</v>
      </c>
      <c r="D219" s="23">
        <f t="shared" si="6"/>
        <v>0.23021582733812951</v>
      </c>
    </row>
    <row r="220" spans="2:6">
      <c r="B220" s="14" t="s">
        <v>418</v>
      </c>
      <c r="C220" s="1">
        <f>SUM(C206:C219)</f>
        <v>139</v>
      </c>
    </row>
    <row r="221" spans="2:6" ht="17.25">
      <c r="B221" s="108" t="s">
        <v>384</v>
      </c>
      <c r="C221" s="109"/>
    </row>
    <row r="222" spans="2:6" ht="58.5" customHeight="1">
      <c r="B222" s="134" t="s">
        <v>427</v>
      </c>
      <c r="C222" s="134"/>
      <c r="D222" s="134"/>
      <c r="E222" s="134"/>
      <c r="F222" s="134"/>
    </row>
    <row r="225" spans="2:10">
      <c r="B225" s="5" t="s">
        <v>326</v>
      </c>
      <c r="C225" s="10" t="s">
        <v>425</v>
      </c>
      <c r="D225" s="10" t="s">
        <v>421</v>
      </c>
    </row>
    <row r="226" spans="2:10">
      <c r="B226" s="1" t="s">
        <v>327</v>
      </c>
      <c r="C226" s="1">
        <v>14</v>
      </c>
      <c r="D226" s="23">
        <f>C226/92</f>
        <v>0.15217391304347827</v>
      </c>
    </row>
    <row r="227" spans="2:10">
      <c r="B227" s="1" t="s">
        <v>328</v>
      </c>
      <c r="C227" s="1">
        <v>72</v>
      </c>
      <c r="D227" s="23">
        <f>C227/92</f>
        <v>0.78260869565217395</v>
      </c>
    </row>
    <row r="228" spans="2:10">
      <c r="B228" s="1" t="s">
        <v>237</v>
      </c>
      <c r="C228" s="1">
        <v>6</v>
      </c>
      <c r="D228" s="23">
        <f>C228/92</f>
        <v>6.5217391304347824E-2</v>
      </c>
    </row>
    <row r="229" spans="2:10">
      <c r="B229" s="14" t="s">
        <v>418</v>
      </c>
      <c r="C229" s="1">
        <f>SUM(C226:C228)</f>
        <v>92</v>
      </c>
    </row>
    <row r="230" spans="2:10" ht="17.25">
      <c r="B230" s="20" t="s">
        <v>384</v>
      </c>
    </row>
    <row r="231" spans="2:10">
      <c r="B231" s="131" t="s">
        <v>428</v>
      </c>
      <c r="C231" s="131"/>
      <c r="D231" s="131"/>
      <c r="E231" s="131"/>
      <c r="F231" s="131"/>
    </row>
    <row r="234" spans="2:10" s="28" customFormat="1">
      <c r="B234" s="144" t="s">
        <v>403</v>
      </c>
      <c r="C234" s="144"/>
      <c r="D234" s="144"/>
      <c r="E234" s="144"/>
      <c r="F234" s="37" t="s">
        <v>425</v>
      </c>
      <c r="G234" s="42"/>
      <c r="H234" s="42"/>
      <c r="I234" s="42"/>
      <c r="J234" s="42"/>
    </row>
    <row r="235" spans="2:10" ht="29.25" customHeight="1">
      <c r="B235" s="150" t="s">
        <v>182</v>
      </c>
      <c r="C235" s="150"/>
      <c r="D235" s="150"/>
      <c r="E235" s="150"/>
      <c r="F235" s="10">
        <v>1</v>
      </c>
    </row>
    <row r="236" spans="2:10">
      <c r="B236" s="150" t="s">
        <v>399</v>
      </c>
      <c r="C236" s="150"/>
      <c r="D236" s="150"/>
      <c r="E236" s="150"/>
      <c r="F236" s="153">
        <v>2</v>
      </c>
    </row>
    <row r="237" spans="2:10">
      <c r="B237" s="150" t="s">
        <v>400</v>
      </c>
      <c r="C237" s="150"/>
      <c r="D237" s="150"/>
      <c r="E237" s="150"/>
      <c r="F237" s="153"/>
    </row>
    <row r="238" spans="2:10">
      <c r="B238" s="150" t="s">
        <v>401</v>
      </c>
      <c r="C238" s="150"/>
      <c r="D238" s="150"/>
      <c r="E238" s="150"/>
      <c r="F238" s="153"/>
    </row>
    <row r="239" spans="2:10">
      <c r="B239" s="151" t="s">
        <v>185</v>
      </c>
      <c r="C239" s="151"/>
      <c r="D239" s="151"/>
      <c r="E239" s="151"/>
      <c r="F239" s="10">
        <v>1</v>
      </c>
    </row>
    <row r="240" spans="2:10">
      <c r="B240" s="151" t="s">
        <v>402</v>
      </c>
      <c r="C240" s="151"/>
      <c r="D240" s="151"/>
      <c r="E240" s="151"/>
      <c r="F240" s="10">
        <v>3</v>
      </c>
    </row>
    <row r="241" spans="2:7">
      <c r="B241" s="150" t="s">
        <v>197</v>
      </c>
      <c r="C241" s="150"/>
      <c r="D241" s="150"/>
      <c r="E241" s="150"/>
      <c r="F241" s="10">
        <v>1</v>
      </c>
    </row>
    <row r="242" spans="2:7">
      <c r="B242" s="151" t="s">
        <v>200</v>
      </c>
      <c r="C242" s="151"/>
      <c r="D242" s="151"/>
      <c r="E242" s="151"/>
      <c r="F242" s="10">
        <v>4</v>
      </c>
    </row>
    <row r="243" spans="2:7">
      <c r="B243" s="151" t="s">
        <v>202</v>
      </c>
      <c r="C243" s="151"/>
      <c r="D243" s="151"/>
      <c r="E243" s="151"/>
      <c r="F243" s="10">
        <v>2</v>
      </c>
    </row>
    <row r="244" spans="2:7">
      <c r="B244" s="36"/>
      <c r="C244" s="36"/>
      <c r="D244" s="36"/>
      <c r="E244" s="36"/>
      <c r="F244" s="36"/>
    </row>
    <row r="246" spans="2:7">
      <c r="B246" s="144" t="s">
        <v>404</v>
      </c>
      <c r="C246" s="144"/>
      <c r="D246" s="144"/>
      <c r="E246" s="144"/>
      <c r="F246" s="128" t="s">
        <v>177</v>
      </c>
      <c r="G246" s="10" t="s">
        <v>155</v>
      </c>
    </row>
    <row r="247" spans="2:7" ht="28.5" customHeight="1">
      <c r="B247" s="168" t="s">
        <v>405</v>
      </c>
      <c r="C247" s="169"/>
      <c r="D247" s="169"/>
      <c r="E247" s="170"/>
      <c r="F247" s="165">
        <v>36</v>
      </c>
      <c r="G247" s="10" t="s">
        <v>156</v>
      </c>
    </row>
    <row r="248" spans="2:7" ht="28.5" customHeight="1">
      <c r="B248" s="143" t="s">
        <v>430</v>
      </c>
      <c r="C248" s="143"/>
      <c r="D248" s="143"/>
      <c r="E248" s="143"/>
      <c r="F248" s="167"/>
      <c r="G248" s="10" t="s">
        <v>157</v>
      </c>
    </row>
    <row r="249" spans="2:7">
      <c r="B249" s="174" t="s">
        <v>409</v>
      </c>
      <c r="C249" s="174"/>
      <c r="D249" s="174"/>
      <c r="E249" s="174"/>
      <c r="F249" s="153">
        <v>11</v>
      </c>
      <c r="G249" s="10" t="s">
        <v>160</v>
      </c>
    </row>
    <row r="250" spans="2:7">
      <c r="B250" s="174" t="s">
        <v>410</v>
      </c>
      <c r="C250" s="174"/>
      <c r="D250" s="174"/>
      <c r="E250" s="174"/>
      <c r="F250" s="153"/>
      <c r="G250" s="10" t="s">
        <v>158</v>
      </c>
    </row>
    <row r="251" spans="2:7" ht="31.5" customHeight="1">
      <c r="B251" s="154" t="s">
        <v>190</v>
      </c>
      <c r="C251" s="154"/>
      <c r="D251" s="154"/>
      <c r="E251" s="154"/>
      <c r="F251" s="10">
        <v>5</v>
      </c>
      <c r="G251" s="10" t="s">
        <v>157</v>
      </c>
    </row>
    <row r="252" spans="2:7">
      <c r="B252" s="143" t="s">
        <v>406</v>
      </c>
      <c r="C252" s="143"/>
      <c r="D252" s="143"/>
      <c r="E252" s="143"/>
      <c r="F252" s="153">
        <v>4</v>
      </c>
      <c r="G252" s="165" t="s">
        <v>158</v>
      </c>
    </row>
    <row r="253" spans="2:7">
      <c r="B253" s="143" t="s">
        <v>407</v>
      </c>
      <c r="C253" s="143"/>
      <c r="D253" s="143"/>
      <c r="E253" s="143"/>
      <c r="F253" s="153"/>
      <c r="G253" s="166"/>
    </row>
    <row r="254" spans="2:7">
      <c r="B254" s="143" t="s">
        <v>408</v>
      </c>
      <c r="C254" s="143"/>
      <c r="D254" s="143"/>
      <c r="E254" s="143"/>
      <c r="F254" s="153"/>
      <c r="G254" s="167"/>
    </row>
    <row r="255" spans="2:7">
      <c r="B255" s="143" t="s">
        <v>179</v>
      </c>
      <c r="C255" s="143"/>
      <c r="D255" s="143"/>
      <c r="E255" s="143"/>
      <c r="F255" s="10">
        <v>4</v>
      </c>
      <c r="G255" s="10" t="s">
        <v>156</v>
      </c>
    </row>
    <row r="256" spans="2:7">
      <c r="B256" s="142" t="s">
        <v>186</v>
      </c>
      <c r="C256" s="142"/>
      <c r="D256" s="142"/>
      <c r="E256" s="142"/>
      <c r="F256" s="10">
        <v>2</v>
      </c>
      <c r="G256" s="10" t="s">
        <v>156</v>
      </c>
    </row>
    <row r="257" spans="2:7" ht="13.5" customHeight="1">
      <c r="B257" s="143" t="s">
        <v>183</v>
      </c>
      <c r="C257" s="143"/>
      <c r="D257" s="143"/>
      <c r="E257" s="143"/>
      <c r="F257" s="10">
        <v>1</v>
      </c>
      <c r="G257" s="10" t="s">
        <v>156</v>
      </c>
    </row>
    <row r="258" spans="2:7" ht="13.5" customHeight="1">
      <c r="B258" s="159" t="s">
        <v>194</v>
      </c>
      <c r="C258" s="160"/>
      <c r="D258" s="160"/>
      <c r="E258" s="161"/>
      <c r="F258" s="10">
        <v>1</v>
      </c>
      <c r="G258" s="10" t="s">
        <v>156</v>
      </c>
    </row>
    <row r="259" spans="2:7" ht="13.5" customHeight="1">
      <c r="B259" s="150" t="s">
        <v>431</v>
      </c>
      <c r="C259" s="150"/>
      <c r="D259" s="150"/>
      <c r="E259" s="150"/>
      <c r="F259" s="10">
        <v>1</v>
      </c>
      <c r="G259" s="10" t="s">
        <v>156</v>
      </c>
    </row>
    <row r="260" spans="2:7" ht="27" customHeight="1">
      <c r="B260" s="146" t="s">
        <v>198</v>
      </c>
      <c r="C260" s="146"/>
      <c r="D260" s="146"/>
      <c r="E260" s="146"/>
      <c r="F260" s="10">
        <v>1</v>
      </c>
      <c r="G260" s="10" t="s">
        <v>157</v>
      </c>
    </row>
    <row r="261" spans="2:7" ht="13.5" customHeight="1">
      <c r="B261" s="146" t="s">
        <v>199</v>
      </c>
      <c r="C261" s="146"/>
      <c r="D261" s="146"/>
      <c r="E261" s="146"/>
      <c r="F261" s="10">
        <v>1</v>
      </c>
      <c r="G261" s="10" t="s">
        <v>156</v>
      </c>
    </row>
    <row r="262" spans="2:7" ht="13.5" customHeight="1">
      <c r="B262" s="146" t="s">
        <v>429</v>
      </c>
      <c r="C262" s="146"/>
      <c r="D262" s="146"/>
      <c r="E262" s="146"/>
      <c r="F262" s="10">
        <v>5</v>
      </c>
      <c r="G262" s="1"/>
    </row>
    <row r="263" spans="2:7" ht="13.5" customHeight="1">
      <c r="B263" s="147" t="s">
        <v>181</v>
      </c>
      <c r="C263" s="147"/>
      <c r="D263" s="147"/>
      <c r="E263" s="147"/>
      <c r="F263" s="162" t="s">
        <v>432</v>
      </c>
      <c r="G263" s="10" t="s">
        <v>160</v>
      </c>
    </row>
    <row r="264" spans="2:7" ht="13.5" customHeight="1">
      <c r="B264" s="146" t="s">
        <v>201</v>
      </c>
      <c r="C264" s="146"/>
      <c r="D264" s="146"/>
      <c r="E264" s="146"/>
      <c r="F264" s="162"/>
      <c r="G264" s="10" t="s">
        <v>158</v>
      </c>
    </row>
    <row r="265" spans="2:7" ht="26.25" customHeight="1">
      <c r="B265" s="133" t="s">
        <v>433</v>
      </c>
      <c r="C265" s="133"/>
      <c r="D265" s="133"/>
      <c r="E265" s="133"/>
      <c r="F265" s="133"/>
    </row>
    <row r="266" spans="2:7" ht="13.5" customHeight="1">
      <c r="B266" s="112" t="s">
        <v>159</v>
      </c>
      <c r="C266" s="112"/>
      <c r="D266" s="112"/>
      <c r="E266" s="112"/>
      <c r="F266" s="112"/>
    </row>
    <row r="267" spans="2:7" ht="13.5" customHeight="1">
      <c r="B267" s="133" t="s">
        <v>161</v>
      </c>
      <c r="C267" s="133"/>
      <c r="D267" s="133"/>
      <c r="E267" s="133"/>
      <c r="F267" s="133"/>
      <c r="G267" s="133"/>
    </row>
    <row r="268" spans="2:7" ht="13.5" customHeight="1">
      <c r="B268" s="133" t="s">
        <v>163</v>
      </c>
      <c r="C268" s="133"/>
      <c r="D268" s="133"/>
      <c r="E268" s="133"/>
      <c r="F268" s="133"/>
    </row>
    <row r="269" spans="2:7" ht="13.5" customHeight="1">
      <c r="B269" s="133" t="s">
        <v>162</v>
      </c>
      <c r="C269" s="133"/>
      <c r="D269" s="133"/>
      <c r="E269" s="133"/>
      <c r="F269" s="133"/>
    </row>
    <row r="270" spans="2:7" ht="13.5" customHeight="1">
      <c r="B270" s="112" t="s">
        <v>207</v>
      </c>
      <c r="C270" s="112"/>
      <c r="D270" s="112"/>
      <c r="E270" s="112"/>
      <c r="F270" s="112"/>
    </row>
    <row r="271" spans="2:7" ht="13.5" customHeight="1">
      <c r="B271" s="112"/>
      <c r="C271" s="112"/>
      <c r="D271" s="112"/>
      <c r="E271" s="112"/>
      <c r="F271" s="112"/>
    </row>
    <row r="273" spans="2:7">
      <c r="B273" s="5" t="s">
        <v>329</v>
      </c>
      <c r="C273" s="10" t="s">
        <v>425</v>
      </c>
      <c r="D273" s="10" t="s">
        <v>421</v>
      </c>
    </row>
    <row r="274" spans="2:7">
      <c r="B274" s="1" t="s">
        <v>330</v>
      </c>
      <c r="C274" s="1">
        <v>8</v>
      </c>
      <c r="D274" s="23">
        <f t="shared" ref="D274:D279" si="7">C274/94</f>
        <v>8.5106382978723402E-2</v>
      </c>
    </row>
    <row r="275" spans="2:7">
      <c r="B275" s="1" t="s">
        <v>331</v>
      </c>
      <c r="C275" s="6">
        <v>61</v>
      </c>
      <c r="D275" s="45">
        <f t="shared" si="7"/>
        <v>0.64893617021276595</v>
      </c>
      <c r="E275" s="148" t="s">
        <v>164</v>
      </c>
      <c r="F275" s="155"/>
      <c r="G275" s="155"/>
    </row>
    <row r="276" spans="2:7">
      <c r="B276" s="1" t="s">
        <v>332</v>
      </c>
      <c r="C276" s="1">
        <v>15</v>
      </c>
      <c r="D276" s="23">
        <f t="shared" si="7"/>
        <v>0.15957446808510639</v>
      </c>
    </row>
    <row r="277" spans="2:7">
      <c r="B277" s="1" t="s">
        <v>333</v>
      </c>
      <c r="C277" s="1">
        <v>0</v>
      </c>
      <c r="D277" s="23">
        <f t="shared" si="7"/>
        <v>0</v>
      </c>
    </row>
    <row r="278" spans="2:7">
      <c r="B278" s="1" t="s">
        <v>334</v>
      </c>
      <c r="C278" s="1">
        <v>6</v>
      </c>
      <c r="D278" s="23">
        <f t="shared" si="7"/>
        <v>6.3829787234042548E-2</v>
      </c>
    </row>
    <row r="279" spans="2:7">
      <c r="B279" s="1" t="s">
        <v>335</v>
      </c>
      <c r="C279" s="1">
        <v>4</v>
      </c>
      <c r="D279" s="23">
        <f t="shared" si="7"/>
        <v>4.2553191489361701E-2</v>
      </c>
    </row>
    <row r="280" spans="2:7">
      <c r="B280" s="14" t="s">
        <v>418</v>
      </c>
      <c r="C280" s="1">
        <f>SUM(C274:C279)</f>
        <v>94</v>
      </c>
    </row>
    <row r="281" spans="2:7" ht="17.25">
      <c r="B281" s="20" t="s">
        <v>384</v>
      </c>
    </row>
    <row r="282" spans="2:7">
      <c r="B282" s="134" t="s">
        <v>184</v>
      </c>
      <c r="C282" s="134"/>
      <c r="D282" s="134"/>
      <c r="E282" s="134"/>
      <c r="F282" s="134"/>
    </row>
    <row r="283" spans="2:7" ht="29.25" customHeight="1">
      <c r="B283" s="131" t="s">
        <v>336</v>
      </c>
      <c r="C283" s="131"/>
      <c r="D283" s="131"/>
      <c r="E283" s="131"/>
      <c r="F283" s="131"/>
    </row>
    <row r="284" spans="2:7">
      <c r="B284" s="132" t="s">
        <v>434</v>
      </c>
      <c r="C284" s="132"/>
      <c r="D284" s="132"/>
      <c r="E284" s="132"/>
      <c r="F284" s="132"/>
    </row>
    <row r="286" spans="2:7" ht="27">
      <c r="B286" s="5" t="s">
        <v>440</v>
      </c>
      <c r="C286" s="10" t="s">
        <v>438</v>
      </c>
      <c r="D286" s="4" t="s">
        <v>439</v>
      </c>
      <c r="E286" s="10" t="s">
        <v>421</v>
      </c>
    </row>
    <row r="287" spans="2:7">
      <c r="B287" s="171" t="s">
        <v>435</v>
      </c>
      <c r="C287" s="113" t="s">
        <v>195</v>
      </c>
      <c r="D287" s="6">
        <v>6</v>
      </c>
      <c r="E287" s="45">
        <f>D287/9</f>
        <v>0.66666666666666663</v>
      </c>
      <c r="F287" s="148" t="s">
        <v>164</v>
      </c>
      <c r="G287" s="149"/>
    </row>
    <row r="288" spans="2:7">
      <c r="B288" s="172"/>
      <c r="C288" s="10" t="s">
        <v>196</v>
      </c>
      <c r="D288" s="1">
        <v>1</v>
      </c>
      <c r="E288" s="23">
        <f>D288/9</f>
        <v>0.1111111111111111</v>
      </c>
    </row>
    <row r="289" spans="2:7">
      <c r="B289" s="172"/>
      <c r="C289" s="10" t="s">
        <v>337</v>
      </c>
      <c r="D289" s="1">
        <v>1</v>
      </c>
      <c r="E289" s="23">
        <f>D289/9</f>
        <v>0.1111111111111111</v>
      </c>
    </row>
    <row r="290" spans="2:7">
      <c r="B290" s="172"/>
      <c r="C290" s="10" t="s">
        <v>379</v>
      </c>
      <c r="D290" s="1">
        <v>1</v>
      </c>
      <c r="E290" s="23">
        <f>D290/9</f>
        <v>0.1111111111111111</v>
      </c>
    </row>
    <row r="291" spans="2:7">
      <c r="B291" s="173"/>
      <c r="C291" s="10" t="s">
        <v>437</v>
      </c>
      <c r="D291" s="1">
        <v>9</v>
      </c>
      <c r="E291" s="13"/>
    </row>
    <row r="292" spans="2:7" ht="27">
      <c r="B292" s="5" t="s">
        <v>441</v>
      </c>
      <c r="C292" s="10" t="s">
        <v>438</v>
      </c>
      <c r="D292" s="4" t="s">
        <v>439</v>
      </c>
      <c r="E292" s="10" t="s">
        <v>421</v>
      </c>
    </row>
    <row r="293" spans="2:7">
      <c r="B293" s="132" t="s">
        <v>436</v>
      </c>
      <c r="C293" s="117" t="s">
        <v>195</v>
      </c>
      <c r="D293" s="6">
        <v>40</v>
      </c>
      <c r="E293" s="45">
        <f>D293/59</f>
        <v>0.67796610169491522</v>
      </c>
      <c r="F293" s="148" t="s">
        <v>164</v>
      </c>
      <c r="G293" s="149"/>
    </row>
    <row r="294" spans="2:7">
      <c r="B294" s="132"/>
      <c r="C294" s="16" t="s">
        <v>196</v>
      </c>
      <c r="D294" s="1">
        <v>9</v>
      </c>
      <c r="E294" s="23">
        <f t="shared" ref="E294:E299" si="8">D294/59</f>
        <v>0.15254237288135594</v>
      </c>
    </row>
    <row r="295" spans="2:7">
      <c r="B295" s="132"/>
      <c r="C295" s="16" t="s">
        <v>337</v>
      </c>
      <c r="D295" s="1">
        <v>1</v>
      </c>
      <c r="E295" s="23">
        <f t="shared" si="8"/>
        <v>1.6949152542372881E-2</v>
      </c>
    </row>
    <row r="296" spans="2:7">
      <c r="B296" s="132"/>
      <c r="C296" s="16" t="s">
        <v>340</v>
      </c>
      <c r="D296" s="1">
        <v>1</v>
      </c>
      <c r="E296" s="23">
        <f t="shared" si="8"/>
        <v>1.6949152542372881E-2</v>
      </c>
    </row>
    <row r="297" spans="2:7">
      <c r="B297" s="132"/>
      <c r="C297" s="16" t="s">
        <v>338</v>
      </c>
      <c r="D297" s="1">
        <v>1</v>
      </c>
      <c r="E297" s="23">
        <f t="shared" si="8"/>
        <v>1.6949152542372881E-2</v>
      </c>
    </row>
    <row r="298" spans="2:7">
      <c r="B298" s="132"/>
      <c r="C298" s="16" t="s">
        <v>339</v>
      </c>
      <c r="D298" s="1">
        <v>1</v>
      </c>
      <c r="E298" s="23">
        <f t="shared" si="8"/>
        <v>1.6949152542372881E-2</v>
      </c>
    </row>
    <row r="299" spans="2:7">
      <c r="B299" s="132"/>
      <c r="C299" s="15" t="s">
        <v>379</v>
      </c>
      <c r="D299" s="1">
        <v>6</v>
      </c>
      <c r="E299" s="23">
        <f t="shared" si="8"/>
        <v>0.10169491525423729</v>
      </c>
    </row>
    <row r="300" spans="2:7">
      <c r="B300" s="132"/>
      <c r="C300" s="10" t="s">
        <v>437</v>
      </c>
      <c r="D300" s="1">
        <f>SUM(D293:D299)</f>
        <v>59</v>
      </c>
    </row>
    <row r="303" spans="2:7" ht="40.5">
      <c r="B303" s="5" t="s">
        <v>341</v>
      </c>
      <c r="C303" s="10" t="s">
        <v>425</v>
      </c>
      <c r="D303" s="10" t="s">
        <v>421</v>
      </c>
      <c r="E303" s="122" t="s">
        <v>168</v>
      </c>
      <c r="F303" s="122" t="s">
        <v>169</v>
      </c>
    </row>
    <row r="304" spans="2:7">
      <c r="B304" s="1" t="s">
        <v>342</v>
      </c>
      <c r="C304" s="6">
        <v>18</v>
      </c>
      <c r="D304" s="45">
        <f>C304/84</f>
        <v>0.21428571428571427</v>
      </c>
      <c r="E304" s="120">
        <v>27</v>
      </c>
      <c r="F304" s="121">
        <f>E304/85</f>
        <v>0.31764705882352939</v>
      </c>
      <c r="G304" s="145" t="s">
        <v>170</v>
      </c>
    </row>
    <row r="305" spans="2:7">
      <c r="B305" s="1" t="s">
        <v>343</v>
      </c>
      <c r="C305" s="14">
        <v>15</v>
      </c>
      <c r="D305" s="119">
        <f>C305/84</f>
        <v>0.17857142857142858</v>
      </c>
      <c r="E305" s="29">
        <v>16</v>
      </c>
      <c r="F305" s="118">
        <f>E305/85</f>
        <v>0.18823529411764706</v>
      </c>
      <c r="G305" s="145"/>
    </row>
    <row r="306" spans="2:7">
      <c r="B306" s="1" t="s">
        <v>344</v>
      </c>
      <c r="C306" s="6">
        <v>31</v>
      </c>
      <c r="D306" s="45">
        <f>C306/84</f>
        <v>0.36904761904761907</v>
      </c>
      <c r="E306" s="120">
        <v>31</v>
      </c>
      <c r="F306" s="121">
        <f>E306/85</f>
        <v>0.36470588235294116</v>
      </c>
      <c r="G306" s="145"/>
    </row>
    <row r="307" spans="2:7">
      <c r="B307" s="1" t="s">
        <v>345</v>
      </c>
      <c r="C307" s="1">
        <v>8</v>
      </c>
      <c r="D307" s="23">
        <f>C307/84</f>
        <v>9.5238095238095233E-2</v>
      </c>
      <c r="E307" s="1">
        <v>9</v>
      </c>
      <c r="F307" s="118">
        <f>E307/85</f>
        <v>0.10588235294117647</v>
      </c>
    </row>
    <row r="308" spans="2:7">
      <c r="B308" s="1" t="s">
        <v>346</v>
      </c>
      <c r="C308" s="1">
        <v>12</v>
      </c>
      <c r="D308" s="23">
        <f>C308/84</f>
        <v>0.14285714285714285</v>
      </c>
      <c r="E308" s="1">
        <v>2</v>
      </c>
      <c r="F308" s="118">
        <f>E308/85</f>
        <v>2.3529411764705882E-2</v>
      </c>
    </row>
    <row r="309" spans="2:7">
      <c r="B309" s="14" t="s">
        <v>418</v>
      </c>
      <c r="C309" s="1">
        <f>SUM(C304:C308)</f>
        <v>84</v>
      </c>
      <c r="D309" s="7"/>
      <c r="E309">
        <f>SUM(E304:E308)</f>
        <v>85</v>
      </c>
    </row>
    <row r="310" spans="2:7" ht="27">
      <c r="B310" s="20" t="s">
        <v>384</v>
      </c>
      <c r="F310" s="4" t="s">
        <v>165</v>
      </c>
      <c r="G310" s="38"/>
    </row>
    <row r="311" spans="2:7" ht="27" customHeight="1">
      <c r="B311" s="178" t="s">
        <v>167</v>
      </c>
      <c r="C311" s="179"/>
      <c r="D311" s="179"/>
      <c r="E311" s="179"/>
      <c r="F311" s="10" t="s">
        <v>156</v>
      </c>
    </row>
    <row r="312" spans="2:7">
      <c r="B312" s="180" t="s">
        <v>348</v>
      </c>
      <c r="C312" s="181"/>
      <c r="D312" s="181"/>
      <c r="E312" s="182"/>
      <c r="F312" s="10" t="s">
        <v>156</v>
      </c>
    </row>
    <row r="313" spans="2:7">
      <c r="B313" s="175" t="s">
        <v>347</v>
      </c>
      <c r="C313" s="176"/>
      <c r="D313" s="176"/>
      <c r="E313" s="177"/>
      <c r="F313" s="10" t="s">
        <v>156</v>
      </c>
    </row>
    <row r="314" spans="2:7">
      <c r="B314" s="175" t="s">
        <v>349</v>
      </c>
      <c r="C314" s="176"/>
      <c r="D314" s="176"/>
      <c r="E314" s="177"/>
      <c r="F314" s="10" t="s">
        <v>156</v>
      </c>
    </row>
    <row r="315" spans="2:7">
      <c r="B315" s="175" t="s">
        <v>443</v>
      </c>
      <c r="C315" s="176"/>
      <c r="D315" s="176"/>
      <c r="E315" s="177"/>
      <c r="F315" s="10" t="s">
        <v>157</v>
      </c>
    </row>
    <row r="316" spans="2:7">
      <c r="B316" s="175" t="s">
        <v>444</v>
      </c>
      <c r="C316" s="176"/>
      <c r="D316" s="176"/>
      <c r="E316" s="177"/>
      <c r="F316" s="10"/>
    </row>
    <row r="317" spans="2:7">
      <c r="B317" s="180" t="s">
        <v>352</v>
      </c>
      <c r="C317" s="181"/>
      <c r="D317" s="181"/>
      <c r="E317" s="182"/>
      <c r="F317" s="10" t="s">
        <v>156</v>
      </c>
    </row>
    <row r="318" spans="2:7">
      <c r="B318" s="175" t="s">
        <v>350</v>
      </c>
      <c r="C318" s="176"/>
      <c r="D318" s="176"/>
      <c r="E318" s="177"/>
      <c r="F318" s="10" t="s">
        <v>156</v>
      </c>
    </row>
    <row r="319" spans="2:7">
      <c r="B319" s="175" t="s">
        <v>351</v>
      </c>
      <c r="C319" s="176"/>
      <c r="D319" s="176"/>
      <c r="E319" s="177"/>
      <c r="F319" s="10"/>
    </row>
    <row r="320" spans="2:7">
      <c r="B320" s="175" t="s">
        <v>442</v>
      </c>
      <c r="C320" s="176"/>
      <c r="D320" s="176"/>
      <c r="E320" s="177"/>
      <c r="F320" s="10" t="s">
        <v>166</v>
      </c>
    </row>
    <row r="321" spans="2:10" s="17" customFormat="1" ht="68.25" customHeight="1">
      <c r="B321" s="183" t="s">
        <v>171</v>
      </c>
      <c r="C321" s="183"/>
      <c r="D321" s="183"/>
      <c r="E321" s="183"/>
      <c r="F321" s="183"/>
      <c r="G321" s="24"/>
      <c r="H321" s="24"/>
      <c r="I321" s="24"/>
      <c r="J321" s="24"/>
    </row>
    <row r="322" spans="2:10">
      <c r="B322" s="42"/>
      <c r="C322" s="42"/>
      <c r="D322" s="42"/>
      <c r="E322" s="42"/>
      <c r="F322" s="35"/>
    </row>
    <row r="324" spans="2:10" ht="40.5">
      <c r="B324" s="5" t="s">
        <v>353</v>
      </c>
      <c r="C324" s="10" t="s">
        <v>445</v>
      </c>
      <c r="D324" s="3" t="s">
        <v>446</v>
      </c>
      <c r="E324" s="3" t="s">
        <v>127</v>
      </c>
    </row>
    <row r="325" spans="2:10">
      <c r="B325" s="91" t="s">
        <v>354</v>
      </c>
      <c r="C325" s="92">
        <v>20</v>
      </c>
      <c r="D325" s="93">
        <f>C325/324</f>
        <v>6.1728395061728392E-2</v>
      </c>
      <c r="E325" s="107" t="s">
        <v>135</v>
      </c>
      <c r="F325" s="12"/>
    </row>
    <row r="326" spans="2:10">
      <c r="B326" s="91" t="s">
        <v>355</v>
      </c>
      <c r="C326" s="92">
        <v>16</v>
      </c>
      <c r="D326" s="93">
        <f t="shared" ref="D326:D348" si="9">C326/324</f>
        <v>4.9382716049382713E-2</v>
      </c>
      <c r="E326" s="107" t="s">
        <v>136</v>
      </c>
      <c r="F326" s="12"/>
    </row>
    <row r="327" spans="2:10">
      <c r="B327" s="27" t="s">
        <v>356</v>
      </c>
      <c r="C327" s="26">
        <v>2</v>
      </c>
      <c r="D327" s="41">
        <f t="shared" si="9"/>
        <v>6.1728395061728392E-3</v>
      </c>
      <c r="E327" s="104"/>
      <c r="F327" s="12"/>
    </row>
    <row r="328" spans="2:10">
      <c r="B328" s="27" t="s">
        <v>357</v>
      </c>
      <c r="C328" s="26">
        <v>1</v>
      </c>
      <c r="D328" s="41">
        <f t="shared" si="9"/>
        <v>3.0864197530864196E-3</v>
      </c>
      <c r="E328" s="104"/>
      <c r="F328" s="12"/>
    </row>
    <row r="329" spans="2:10">
      <c r="B329" s="27" t="s">
        <v>358</v>
      </c>
      <c r="C329" s="26">
        <v>1</v>
      </c>
      <c r="D329" s="41">
        <f t="shared" si="9"/>
        <v>3.0864197530864196E-3</v>
      </c>
      <c r="E329" s="104"/>
      <c r="F329" s="12"/>
    </row>
    <row r="330" spans="2:10" ht="13.5" customHeight="1">
      <c r="B330" s="91" t="s">
        <v>359</v>
      </c>
      <c r="C330" s="92">
        <v>39</v>
      </c>
      <c r="D330" s="93">
        <f t="shared" si="9"/>
        <v>0.12037037037037036</v>
      </c>
      <c r="E330" s="106" t="s">
        <v>128</v>
      </c>
      <c r="F330" s="103"/>
    </row>
    <row r="331" spans="2:10">
      <c r="B331" s="91" t="s">
        <v>360</v>
      </c>
      <c r="C331" s="92">
        <v>37</v>
      </c>
      <c r="D331" s="93">
        <f t="shared" si="9"/>
        <v>0.11419753086419752</v>
      </c>
      <c r="E331" s="106" t="s">
        <v>129</v>
      </c>
      <c r="F331" s="103"/>
    </row>
    <row r="332" spans="2:10">
      <c r="B332" s="91" t="s">
        <v>361</v>
      </c>
      <c r="C332" s="92">
        <v>23</v>
      </c>
      <c r="D332" s="93">
        <f t="shared" si="9"/>
        <v>7.098765432098765E-2</v>
      </c>
      <c r="E332" s="106" t="s">
        <v>133</v>
      </c>
      <c r="F332" s="94"/>
    </row>
    <row r="333" spans="2:10">
      <c r="B333" s="27" t="s">
        <v>362</v>
      </c>
      <c r="C333" s="26">
        <v>10</v>
      </c>
      <c r="D333" s="41">
        <f t="shared" si="9"/>
        <v>3.0864197530864196E-2</v>
      </c>
      <c r="E333" s="105"/>
      <c r="F333" s="94"/>
    </row>
    <row r="334" spans="2:10">
      <c r="B334" s="91" t="s">
        <v>363</v>
      </c>
      <c r="C334" s="92">
        <v>28</v>
      </c>
      <c r="D334" s="93">
        <f t="shared" si="9"/>
        <v>8.6419753086419748E-2</v>
      </c>
      <c r="E334" s="107" t="s">
        <v>130</v>
      </c>
      <c r="F334" s="12"/>
    </row>
    <row r="335" spans="2:10">
      <c r="B335" s="91" t="s">
        <v>364</v>
      </c>
      <c r="C335" s="92">
        <v>24</v>
      </c>
      <c r="D335" s="93">
        <f t="shared" si="9"/>
        <v>7.407407407407407E-2</v>
      </c>
      <c r="E335" s="107" t="s">
        <v>132</v>
      </c>
      <c r="F335" s="12"/>
    </row>
    <row r="336" spans="2:10">
      <c r="B336" s="91" t="s">
        <v>365</v>
      </c>
      <c r="C336" s="92">
        <v>25</v>
      </c>
      <c r="D336" s="93">
        <f t="shared" si="9"/>
        <v>7.716049382716049E-2</v>
      </c>
      <c r="E336" s="107" t="s">
        <v>131</v>
      </c>
      <c r="F336" s="12"/>
    </row>
    <row r="337" spans="2:6">
      <c r="B337" s="27" t="s">
        <v>366</v>
      </c>
      <c r="C337" s="26">
        <v>10</v>
      </c>
      <c r="D337" s="41">
        <f t="shared" si="9"/>
        <v>3.0864197530864196E-2</v>
      </c>
      <c r="E337" s="104"/>
      <c r="F337" s="12"/>
    </row>
    <row r="338" spans="2:6">
      <c r="B338" s="27" t="s">
        <v>367</v>
      </c>
      <c r="C338" s="26">
        <v>5</v>
      </c>
      <c r="D338" s="41">
        <f t="shared" si="9"/>
        <v>1.5432098765432098E-2</v>
      </c>
      <c r="E338" s="104"/>
      <c r="F338" s="12"/>
    </row>
    <row r="339" spans="2:6">
      <c r="B339" s="27" t="s">
        <v>368</v>
      </c>
      <c r="C339" s="26">
        <v>13</v>
      </c>
      <c r="D339" s="41">
        <f t="shared" si="9"/>
        <v>4.0123456790123455E-2</v>
      </c>
      <c r="E339" s="104"/>
      <c r="F339" s="12"/>
    </row>
    <row r="340" spans="2:6" ht="13.5" customHeight="1">
      <c r="B340" s="27" t="s">
        <v>369</v>
      </c>
      <c r="C340" s="26">
        <v>9</v>
      </c>
      <c r="D340" s="41">
        <f t="shared" si="9"/>
        <v>2.7777777777777776E-2</v>
      </c>
      <c r="E340" s="104"/>
      <c r="F340" s="12"/>
    </row>
    <row r="341" spans="2:6">
      <c r="B341" s="27" t="s">
        <v>370</v>
      </c>
      <c r="C341" s="26">
        <v>1</v>
      </c>
      <c r="D341" s="41">
        <f t="shared" si="9"/>
        <v>3.0864197530864196E-3</v>
      </c>
      <c r="E341" s="104"/>
      <c r="F341" s="12"/>
    </row>
    <row r="342" spans="2:6">
      <c r="B342" s="91" t="s">
        <v>371</v>
      </c>
      <c r="C342" s="92">
        <v>23</v>
      </c>
      <c r="D342" s="93">
        <f t="shared" si="9"/>
        <v>7.098765432098765E-2</v>
      </c>
      <c r="E342" s="107" t="s">
        <v>133</v>
      </c>
      <c r="F342" s="12"/>
    </row>
    <row r="343" spans="2:6">
      <c r="B343" s="91" t="s">
        <v>372</v>
      </c>
      <c r="C343" s="92">
        <v>21</v>
      </c>
      <c r="D343" s="93">
        <f t="shared" si="9"/>
        <v>6.4814814814814811E-2</v>
      </c>
      <c r="E343" s="107" t="s">
        <v>134</v>
      </c>
      <c r="F343" s="12"/>
    </row>
    <row r="344" spans="2:6">
      <c r="B344" s="27" t="s">
        <v>373</v>
      </c>
      <c r="C344" s="26">
        <v>9</v>
      </c>
      <c r="D344" s="41">
        <f t="shared" si="9"/>
        <v>2.7777777777777776E-2</v>
      </c>
      <c r="E344" s="104"/>
      <c r="F344" s="12"/>
    </row>
    <row r="345" spans="2:6">
      <c r="B345" s="27" t="s">
        <v>374</v>
      </c>
      <c r="C345" s="26">
        <v>2</v>
      </c>
      <c r="D345" s="41">
        <f t="shared" si="9"/>
        <v>6.1728395061728392E-3</v>
      </c>
      <c r="E345" s="104"/>
      <c r="F345" s="12"/>
    </row>
    <row r="346" spans="2:6">
      <c r="B346" s="27" t="s">
        <v>375</v>
      </c>
      <c r="C346" s="26">
        <v>0</v>
      </c>
      <c r="D346" s="41">
        <f t="shared" si="9"/>
        <v>0</v>
      </c>
      <c r="E346" s="104"/>
      <c r="F346" s="12"/>
    </row>
    <row r="347" spans="2:6">
      <c r="B347" s="27" t="s">
        <v>376</v>
      </c>
      <c r="C347" s="26">
        <v>4</v>
      </c>
      <c r="D347" s="41">
        <f t="shared" si="9"/>
        <v>1.2345679012345678E-2</v>
      </c>
      <c r="E347" s="104"/>
      <c r="F347" s="12"/>
    </row>
    <row r="348" spans="2:6">
      <c r="B348" s="27" t="s">
        <v>377</v>
      </c>
      <c r="C348" s="26">
        <v>1</v>
      </c>
      <c r="D348" s="41">
        <f t="shared" si="9"/>
        <v>3.0864197530864196E-3</v>
      </c>
      <c r="E348" s="104"/>
      <c r="F348" s="12"/>
    </row>
    <row r="349" spans="2:6">
      <c r="B349" s="39" t="s">
        <v>447</v>
      </c>
      <c r="C349" s="1">
        <f>SUM(C325:C348)</f>
        <v>324</v>
      </c>
      <c r="D349" s="40"/>
    </row>
    <row r="350" spans="2:6" s="7" customFormat="1" ht="42" customHeight="1">
      <c r="B350" s="184" t="s">
        <v>77</v>
      </c>
      <c r="C350" s="184"/>
      <c r="D350" s="184"/>
      <c r="E350" s="184"/>
      <c r="F350" s="184"/>
    </row>
    <row r="351" spans="2:6" s="7" customFormat="1"/>
    <row r="352" spans="2:6" s="7" customFormat="1"/>
    <row r="353" s="7" customFormat="1"/>
    <row r="354" s="7" customFormat="1"/>
    <row r="355" s="7" customFormat="1"/>
    <row r="356" s="7" customFormat="1"/>
    <row r="357" s="7" customFormat="1"/>
    <row r="358" s="7" customFormat="1"/>
    <row r="359" s="7" customFormat="1"/>
    <row r="360" s="7" customFormat="1"/>
    <row r="361" s="7" customFormat="1"/>
    <row r="362" s="7" customFormat="1"/>
    <row r="363" s="7" customFormat="1"/>
    <row r="364" s="7" customFormat="1"/>
    <row r="365" s="7" customFormat="1"/>
    <row r="366" s="7" customFormat="1"/>
    <row r="367" s="7" customFormat="1"/>
    <row r="368" s="7" customFormat="1"/>
    <row r="369" s="7" customFormat="1"/>
    <row r="370" s="7" customFormat="1"/>
    <row r="371" s="7" customFormat="1"/>
    <row r="372" s="7" customFormat="1"/>
    <row r="373" s="7" customFormat="1"/>
    <row r="374" s="7" customFormat="1"/>
    <row r="375" s="7" customFormat="1"/>
    <row r="376" s="7" customFormat="1"/>
    <row r="377" s="7" customFormat="1"/>
    <row r="378" s="7" customFormat="1"/>
    <row r="379" s="7" customFormat="1"/>
    <row r="380" s="7" customFormat="1"/>
    <row r="381" s="7" customFormat="1"/>
    <row r="382" s="7" customFormat="1"/>
    <row r="383" s="7" customFormat="1"/>
    <row r="384" s="7" customFormat="1"/>
    <row r="385" s="7" customFormat="1"/>
    <row r="386" s="7" customFormat="1"/>
    <row r="387" s="7" customFormat="1"/>
    <row r="388" s="7" customFormat="1"/>
    <row r="389" s="7" customFormat="1"/>
    <row r="390" s="7" customFormat="1"/>
    <row r="391" s="7" customFormat="1"/>
    <row r="392" s="7" customFormat="1"/>
    <row r="393" s="7" customFormat="1"/>
    <row r="394" s="7" customFormat="1"/>
    <row r="395" s="7" customFormat="1"/>
    <row r="396" s="7" customFormat="1"/>
    <row r="397" s="7" customFormat="1"/>
    <row r="398" s="7" customFormat="1"/>
    <row r="399" s="7" customFormat="1"/>
    <row r="400" s="7" customFormat="1"/>
    <row r="401" s="7" customFormat="1"/>
    <row r="402" s="7" customFormat="1"/>
    <row r="403" s="7" customFormat="1"/>
    <row r="404" s="7" customFormat="1"/>
    <row r="405" s="7" customFormat="1"/>
    <row r="406" s="7" customFormat="1"/>
    <row r="407" s="7" customFormat="1"/>
    <row r="408" s="7" customFormat="1"/>
    <row r="409" s="7" customFormat="1"/>
    <row r="410" s="7" customFormat="1"/>
    <row r="411" s="7" customFormat="1"/>
    <row r="412" s="7" customFormat="1"/>
    <row r="413" s="7" customFormat="1"/>
    <row r="414" s="7" customFormat="1"/>
    <row r="415" s="7" customFormat="1"/>
    <row r="416" s="7" customFormat="1"/>
    <row r="417" s="7" customFormat="1"/>
    <row r="418" s="7" customFormat="1"/>
    <row r="419" s="7" customFormat="1"/>
    <row r="420" s="7" customFormat="1"/>
    <row r="421" s="7" customFormat="1"/>
  </sheetData>
  <mergeCells count="109">
    <mergeCell ref="B350:F350"/>
    <mergeCell ref="B169:F170"/>
    <mergeCell ref="B121:F121"/>
    <mergeCell ref="B180:F180"/>
    <mergeCell ref="B202:F202"/>
    <mergeCell ref="B199:F199"/>
    <mergeCell ref="B200:F200"/>
    <mergeCell ref="B201:F201"/>
    <mergeCell ref="B190:F190"/>
    <mergeCell ref="B171:F171"/>
    <mergeCell ref="B321:F321"/>
    <mergeCell ref="B315:E315"/>
    <mergeCell ref="B316:E316"/>
    <mergeCell ref="B317:E317"/>
    <mergeCell ref="B319:E319"/>
    <mergeCell ref="B320:E320"/>
    <mergeCell ref="B242:E242"/>
    <mergeCell ref="B243:E243"/>
    <mergeCell ref="B318:E318"/>
    <mergeCell ref="B311:E311"/>
    <mergeCell ref="B253:E253"/>
    <mergeCell ref="B314:E314"/>
    <mergeCell ref="B312:E312"/>
    <mergeCell ref="B313:E313"/>
    <mergeCell ref="B250:E250"/>
    <mergeCell ref="B251:E251"/>
    <mergeCell ref="F293:G293"/>
    <mergeCell ref="B248:E248"/>
    <mergeCell ref="B257:E257"/>
    <mergeCell ref="B293:B300"/>
    <mergeCell ref="B287:B291"/>
    <mergeCell ref="E275:G275"/>
    <mergeCell ref="B282:F282"/>
    <mergeCell ref="B283:F283"/>
    <mergeCell ref="B259:E259"/>
    <mergeCell ref="B249:E249"/>
    <mergeCell ref="G252:G254"/>
    <mergeCell ref="F252:F254"/>
    <mergeCell ref="B254:E254"/>
    <mergeCell ref="F247:F248"/>
    <mergeCell ref="B252:E252"/>
    <mergeCell ref="F249:F250"/>
    <mergeCell ref="B247:E247"/>
    <mergeCell ref="B260:E260"/>
    <mergeCell ref="B258:E258"/>
    <mergeCell ref="F263:F264"/>
    <mergeCell ref="B82:D82"/>
    <mergeCell ref="B83:D83"/>
    <mergeCell ref="B84:D84"/>
    <mergeCell ref="B85:D85"/>
    <mergeCell ref="B89:D89"/>
    <mergeCell ref="B90:D90"/>
    <mergeCell ref="B239:E239"/>
    <mergeCell ref="B122:F122"/>
    <mergeCell ref="B91:D91"/>
    <mergeCell ref="E97:F100"/>
    <mergeCell ref="E96:F96"/>
    <mergeCell ref="B237:E237"/>
    <mergeCell ref="B92:F93"/>
    <mergeCell ref="B73:F73"/>
    <mergeCell ref="F236:F238"/>
    <mergeCell ref="B235:E235"/>
    <mergeCell ref="B236:E236"/>
    <mergeCell ref="B234:E234"/>
    <mergeCell ref="B231:F231"/>
    <mergeCell ref="B86:D86"/>
    <mergeCell ref="B238:E238"/>
    <mergeCell ref="B112:F112"/>
    <mergeCell ref="B111:F111"/>
    <mergeCell ref="G304:G306"/>
    <mergeCell ref="B261:E261"/>
    <mergeCell ref="B262:E262"/>
    <mergeCell ref="B263:E263"/>
    <mergeCell ref="B264:E264"/>
    <mergeCell ref="B265:F265"/>
    <mergeCell ref="B267:G267"/>
    <mergeCell ref="B268:F268"/>
    <mergeCell ref="B269:F269"/>
    <mergeCell ref="F287:G287"/>
    <mergeCell ref="B284:F284"/>
    <mergeCell ref="B88:D88"/>
    <mergeCell ref="E82:E88"/>
    <mergeCell ref="B87:D87"/>
    <mergeCell ref="B256:E256"/>
    <mergeCell ref="B255:E255"/>
    <mergeCell ref="B246:E246"/>
    <mergeCell ref="B241:E241"/>
    <mergeCell ref="B240:E240"/>
    <mergeCell ref="B222:F222"/>
    <mergeCell ref="A1:G1"/>
    <mergeCell ref="B71:F71"/>
    <mergeCell ref="B8:F8"/>
    <mergeCell ref="B9:F9"/>
    <mergeCell ref="B62:F62"/>
    <mergeCell ref="E47:F47"/>
    <mergeCell ref="B36:F36"/>
    <mergeCell ref="B22:F22"/>
    <mergeCell ref="B35:F35"/>
    <mergeCell ref="B39:F39"/>
    <mergeCell ref="B72:F72"/>
    <mergeCell ref="B17:F17"/>
    <mergeCell ref="B18:F18"/>
    <mergeCell ref="B19:F19"/>
    <mergeCell ref="B20:F20"/>
    <mergeCell ref="B21:F21"/>
    <mergeCell ref="B34:F34"/>
    <mergeCell ref="B38:F38"/>
    <mergeCell ref="B70:F70"/>
    <mergeCell ref="B37:F37"/>
  </mergeCells>
  <phoneticPr fontId="1"/>
  <pageMargins left="0.62992125984251968" right="0.23622047244094491" top="0.74803149606299213" bottom="0.55118110236220474" header="0.31496062992125984" footer="0.31496062992125984"/>
  <pageSetup paperSize="9" orientation="portrait" r:id="rId1"/>
  <rowBreaks count="3" manualBreakCount="3">
    <brk id="123" max="16383" man="1"/>
    <brk id="233" max="16383" man="1"/>
    <brk id="285" max="16383" man="1"/>
  </rowBreaks>
</worksheet>
</file>

<file path=xl/worksheets/sheet3.xml><?xml version="1.0" encoding="utf-8"?>
<worksheet xmlns="http://schemas.openxmlformats.org/spreadsheetml/2006/main" xmlns:r="http://schemas.openxmlformats.org/officeDocument/2006/relationships">
  <dimension ref="A1:M96"/>
  <sheetViews>
    <sheetView workbookViewId="0">
      <selection activeCell="E85" sqref="E85"/>
    </sheetView>
  </sheetViews>
  <sheetFormatPr defaultRowHeight="13.5"/>
  <cols>
    <col min="1" max="1" width="7" style="47" customWidth="1"/>
    <col min="2" max="2" width="21.375" style="74" customWidth="1"/>
    <col min="3" max="3" width="60.625" style="75" customWidth="1"/>
    <col min="4" max="9" width="15.625" style="47" customWidth="1"/>
    <col min="10" max="16384" width="9" style="47"/>
  </cols>
  <sheetData>
    <row r="1" spans="1:8" ht="17.25">
      <c r="A1" s="198" t="s">
        <v>149</v>
      </c>
      <c r="B1" s="198"/>
      <c r="C1" s="198"/>
    </row>
    <row r="2" spans="1:8" ht="14.25" thickBot="1"/>
    <row r="3" spans="1:8" ht="15" thickBot="1">
      <c r="A3" s="116" t="s">
        <v>454</v>
      </c>
      <c r="B3" s="114" t="s">
        <v>455</v>
      </c>
      <c r="C3" s="115" t="s">
        <v>456</v>
      </c>
    </row>
    <row r="4" spans="1:8" s="49" customFormat="1" ht="29.25" thickTop="1">
      <c r="A4" s="192" t="s">
        <v>457</v>
      </c>
      <c r="B4" s="190" t="s">
        <v>458</v>
      </c>
      <c r="C4" s="48" t="s">
        <v>79</v>
      </c>
    </row>
    <row r="5" spans="1:8" s="49" customFormat="1" ht="14.25">
      <c r="A5" s="192"/>
      <c r="B5" s="190"/>
      <c r="C5" s="50" t="s">
        <v>80</v>
      </c>
      <c r="D5" s="51"/>
    </row>
    <row r="6" spans="1:8" s="49" customFormat="1" ht="28.5">
      <c r="A6" s="192"/>
      <c r="B6" s="190"/>
      <c r="C6" s="52" t="s">
        <v>459</v>
      </c>
      <c r="D6" s="51"/>
    </row>
    <row r="7" spans="1:8" s="49" customFormat="1" ht="28.5">
      <c r="A7" s="193"/>
      <c r="B7" s="191"/>
      <c r="C7" s="50" t="s">
        <v>460</v>
      </c>
      <c r="D7" s="51"/>
    </row>
    <row r="8" spans="1:8" s="49" customFormat="1" ht="28.5">
      <c r="A8" s="194" t="s">
        <v>461</v>
      </c>
      <c r="B8" s="189" t="s">
        <v>462</v>
      </c>
      <c r="C8" s="52" t="s">
        <v>463</v>
      </c>
    </row>
    <row r="9" spans="1:8" s="49" customFormat="1" ht="28.5">
      <c r="A9" s="195"/>
      <c r="B9" s="191"/>
      <c r="C9" s="53" t="s">
        <v>464</v>
      </c>
    </row>
    <row r="10" spans="1:8" s="49" customFormat="1" ht="27">
      <c r="A10" s="54" t="s">
        <v>465</v>
      </c>
      <c r="B10" s="55" t="s">
        <v>466</v>
      </c>
      <c r="C10" s="56" t="s">
        <v>467</v>
      </c>
      <c r="D10" s="57"/>
      <c r="E10" s="57"/>
      <c r="F10" s="57"/>
      <c r="G10" s="57"/>
    </row>
    <row r="11" spans="1:8" s="49" customFormat="1" ht="27">
      <c r="A11" s="54" t="s">
        <v>468</v>
      </c>
      <c r="B11" s="55" t="s">
        <v>469</v>
      </c>
      <c r="C11" s="58" t="s">
        <v>467</v>
      </c>
      <c r="D11" s="57"/>
      <c r="E11" s="57"/>
      <c r="F11" s="57"/>
      <c r="G11" s="57"/>
    </row>
    <row r="12" spans="1:8" s="49" customFormat="1" ht="27">
      <c r="A12" s="54" t="s">
        <v>470</v>
      </c>
      <c r="B12" s="55" t="s">
        <v>471</v>
      </c>
      <c r="C12" s="58" t="s">
        <v>467</v>
      </c>
      <c r="D12" s="57"/>
      <c r="E12" s="57"/>
      <c r="F12" s="57"/>
      <c r="G12" s="57"/>
    </row>
    <row r="13" spans="1:8" s="49" customFormat="1" ht="14.25">
      <c r="A13" s="196" t="s">
        <v>472</v>
      </c>
      <c r="B13" s="189" t="s">
        <v>473</v>
      </c>
      <c r="C13" s="59" t="s">
        <v>474</v>
      </c>
    </row>
    <row r="14" spans="1:8" s="49" customFormat="1" ht="14.25">
      <c r="A14" s="194"/>
      <c r="B14" s="190"/>
      <c r="C14" s="50" t="s">
        <v>475</v>
      </c>
    </row>
    <row r="15" spans="1:8" s="49" customFormat="1" ht="31.5" customHeight="1">
      <c r="A15" s="194"/>
      <c r="B15" s="190"/>
      <c r="C15" s="60" t="s">
        <v>476</v>
      </c>
      <c r="H15" s="61"/>
    </row>
    <row r="16" spans="1:8" s="49" customFormat="1" ht="42" customHeight="1">
      <c r="A16" s="194"/>
      <c r="B16" s="190"/>
      <c r="C16" s="50" t="s">
        <v>477</v>
      </c>
      <c r="H16" s="61"/>
    </row>
    <row r="17" spans="1:13" s="64" customFormat="1" ht="14.25">
      <c r="A17" s="194"/>
      <c r="B17" s="190"/>
      <c r="C17" s="50" t="s">
        <v>81</v>
      </c>
      <c r="D17" s="62"/>
      <c r="E17" s="62"/>
      <c r="F17" s="62"/>
      <c r="G17" s="62"/>
      <c r="H17" s="63"/>
      <c r="I17" s="62"/>
      <c r="J17" s="62"/>
      <c r="K17" s="62"/>
      <c r="L17" s="62"/>
      <c r="M17" s="62"/>
    </row>
    <row r="18" spans="1:13" s="64" customFormat="1" ht="14.25">
      <c r="A18" s="194"/>
      <c r="B18" s="190"/>
      <c r="C18" s="50" t="s">
        <v>478</v>
      </c>
      <c r="D18" s="62"/>
      <c r="E18" s="62"/>
      <c r="F18" s="62"/>
      <c r="G18" s="62"/>
      <c r="H18" s="63"/>
      <c r="I18" s="62"/>
      <c r="J18" s="62"/>
      <c r="K18" s="62"/>
      <c r="L18" s="62"/>
      <c r="M18" s="62"/>
    </row>
    <row r="19" spans="1:13" s="64" customFormat="1" ht="28.5">
      <c r="A19" s="194"/>
      <c r="B19" s="190"/>
      <c r="C19" s="65" t="s">
        <v>479</v>
      </c>
      <c r="D19" s="62"/>
      <c r="E19" s="62"/>
      <c r="F19" s="62"/>
      <c r="G19" s="62"/>
      <c r="H19" s="63"/>
      <c r="I19" s="62"/>
      <c r="J19" s="62"/>
      <c r="K19" s="62"/>
      <c r="L19" s="62"/>
      <c r="M19" s="62"/>
    </row>
    <row r="20" spans="1:13" s="64" customFormat="1" ht="45.75" customHeight="1">
      <c r="A20" s="194"/>
      <c r="B20" s="190"/>
      <c r="C20" s="50" t="s">
        <v>411</v>
      </c>
      <c r="D20" s="62"/>
      <c r="E20" s="62"/>
      <c r="F20" s="62"/>
      <c r="G20" s="62"/>
      <c r="H20" s="63"/>
      <c r="I20" s="62"/>
      <c r="J20" s="62"/>
      <c r="K20" s="62"/>
      <c r="L20" s="62"/>
      <c r="M20" s="62"/>
    </row>
    <row r="21" spans="1:13" s="64" customFormat="1" ht="28.5">
      <c r="A21" s="194"/>
      <c r="B21" s="190"/>
      <c r="C21" s="50" t="s">
        <v>412</v>
      </c>
      <c r="D21" s="62"/>
      <c r="E21" s="62"/>
      <c r="F21" s="62"/>
      <c r="G21" s="62"/>
      <c r="H21" s="63"/>
      <c r="I21" s="62"/>
      <c r="J21" s="62"/>
      <c r="K21" s="62"/>
      <c r="L21" s="62"/>
      <c r="M21" s="62"/>
    </row>
    <row r="22" spans="1:13" s="64" customFormat="1" ht="14.25">
      <c r="A22" s="194"/>
      <c r="B22" s="190"/>
      <c r="C22" s="50" t="s">
        <v>82</v>
      </c>
      <c r="D22" s="62"/>
      <c r="E22" s="62"/>
      <c r="F22" s="62"/>
      <c r="G22" s="62"/>
      <c r="H22" s="63"/>
      <c r="I22" s="62"/>
      <c r="J22" s="62"/>
      <c r="K22" s="62"/>
      <c r="L22" s="62"/>
      <c r="M22" s="62"/>
    </row>
    <row r="23" spans="1:13" s="64" customFormat="1" ht="14.25">
      <c r="A23" s="194"/>
      <c r="B23" s="190"/>
      <c r="C23" s="50" t="s">
        <v>84</v>
      </c>
      <c r="D23" s="62"/>
      <c r="E23" s="62"/>
      <c r="F23" s="62"/>
      <c r="G23" s="62"/>
      <c r="H23" s="63"/>
      <c r="I23" s="62"/>
      <c r="J23" s="62"/>
      <c r="K23" s="62"/>
      <c r="L23" s="62"/>
      <c r="M23" s="62"/>
    </row>
    <row r="24" spans="1:13" s="64" customFormat="1" ht="42.75">
      <c r="A24" s="194"/>
      <c r="B24" s="190"/>
      <c r="C24" s="66" t="s">
        <v>153</v>
      </c>
      <c r="D24" s="62"/>
      <c r="E24" s="62"/>
      <c r="F24" s="62"/>
      <c r="G24" s="62"/>
      <c r="H24" s="63"/>
      <c r="I24" s="62"/>
      <c r="J24" s="62"/>
      <c r="K24" s="62"/>
      <c r="L24" s="62"/>
      <c r="M24" s="62"/>
    </row>
    <row r="25" spans="1:13" s="64" customFormat="1" ht="14.25">
      <c r="A25" s="199" t="s">
        <v>480</v>
      </c>
      <c r="B25" s="189" t="s">
        <v>481</v>
      </c>
      <c r="C25" s="50" t="s">
        <v>152</v>
      </c>
    </row>
    <row r="26" spans="1:13" s="64" customFormat="1" ht="28.5">
      <c r="A26" s="199"/>
      <c r="B26" s="190"/>
      <c r="C26" s="50" t="s">
        <v>85</v>
      </c>
      <c r="D26" s="62"/>
      <c r="E26" s="62"/>
      <c r="F26" s="63"/>
      <c r="G26" s="62"/>
      <c r="H26" s="62"/>
    </row>
    <row r="27" spans="1:13" s="64" customFormat="1" ht="14.25">
      <c r="A27" s="199"/>
      <c r="B27" s="190"/>
      <c r="C27" s="50" t="s">
        <v>86</v>
      </c>
      <c r="D27" s="62"/>
      <c r="E27" s="62"/>
      <c r="F27" s="63"/>
      <c r="G27" s="62"/>
      <c r="H27" s="62"/>
    </row>
    <row r="28" spans="1:13" s="64" customFormat="1" ht="28.5">
      <c r="A28" s="199"/>
      <c r="B28" s="190"/>
      <c r="C28" s="50" t="s">
        <v>482</v>
      </c>
      <c r="D28" s="62"/>
      <c r="E28" s="62"/>
      <c r="F28" s="63"/>
      <c r="G28" s="62"/>
      <c r="H28" s="62"/>
    </row>
    <row r="29" spans="1:13" s="64" customFormat="1" ht="14.25">
      <c r="A29" s="199"/>
      <c r="B29" s="190"/>
      <c r="C29" s="50" t="s">
        <v>87</v>
      </c>
      <c r="D29" s="62"/>
      <c r="E29" s="62"/>
      <c r="F29" s="63"/>
      <c r="G29" s="62"/>
      <c r="H29" s="62"/>
    </row>
    <row r="30" spans="1:13" s="64" customFormat="1" ht="28.5">
      <c r="A30" s="199"/>
      <c r="B30" s="190"/>
      <c r="C30" s="65" t="s">
        <v>88</v>
      </c>
      <c r="D30" s="62"/>
      <c r="E30" s="62"/>
      <c r="F30" s="63"/>
      <c r="G30" s="62"/>
      <c r="H30" s="62"/>
    </row>
    <row r="31" spans="1:13" s="64" customFormat="1" ht="14.25">
      <c r="A31" s="199"/>
      <c r="B31" s="190"/>
      <c r="C31" s="50" t="s">
        <v>413</v>
      </c>
      <c r="D31" s="62"/>
      <c r="E31" s="62"/>
      <c r="F31" s="63"/>
      <c r="G31" s="62"/>
      <c r="H31" s="62"/>
    </row>
    <row r="32" spans="1:13" s="64" customFormat="1" ht="42" customHeight="1">
      <c r="A32" s="199"/>
      <c r="B32" s="191"/>
      <c r="C32" s="50" t="s">
        <v>411</v>
      </c>
      <c r="D32" s="62"/>
      <c r="E32" s="62"/>
      <c r="F32" s="63"/>
      <c r="G32" s="62"/>
      <c r="H32" s="62"/>
    </row>
    <row r="33" spans="1:6" s="64" customFormat="1" ht="29.25" customHeight="1">
      <c r="A33" s="199" t="s">
        <v>483</v>
      </c>
      <c r="B33" s="189" t="s">
        <v>484</v>
      </c>
      <c r="C33" s="50" t="s">
        <v>485</v>
      </c>
    </row>
    <row r="34" spans="1:6" s="49" customFormat="1" ht="28.5">
      <c r="A34" s="199"/>
      <c r="B34" s="190"/>
      <c r="C34" s="50" t="s">
        <v>486</v>
      </c>
      <c r="D34" s="61"/>
      <c r="E34" s="61"/>
    </row>
    <row r="35" spans="1:6" s="49" customFormat="1" ht="14.25">
      <c r="A35" s="199"/>
      <c r="B35" s="190"/>
      <c r="C35" s="65" t="s">
        <v>487</v>
      </c>
      <c r="D35" s="61"/>
      <c r="E35" s="61"/>
    </row>
    <row r="36" spans="1:6" s="49" customFormat="1" ht="14.25">
      <c r="A36" s="199"/>
      <c r="B36" s="190"/>
      <c r="C36" s="65" t="s">
        <v>488</v>
      </c>
      <c r="D36" s="61"/>
      <c r="E36" s="61"/>
    </row>
    <row r="37" spans="1:6" s="49" customFormat="1" ht="28.5">
      <c r="A37" s="199"/>
      <c r="B37" s="191"/>
      <c r="C37" s="50" t="s">
        <v>489</v>
      </c>
      <c r="D37" s="61"/>
      <c r="E37" s="61"/>
    </row>
    <row r="38" spans="1:6" s="49" customFormat="1" ht="14.25">
      <c r="A38" s="197" t="s">
        <v>490</v>
      </c>
      <c r="B38" s="189" t="s">
        <v>491</v>
      </c>
      <c r="C38" s="50" t="s">
        <v>492</v>
      </c>
    </row>
    <row r="39" spans="1:6" s="49" customFormat="1" ht="28.5">
      <c r="A39" s="197"/>
      <c r="B39" s="190"/>
      <c r="C39" s="50" t="s">
        <v>493</v>
      </c>
    </row>
    <row r="40" spans="1:6" s="49" customFormat="1" ht="28.5">
      <c r="A40" s="197"/>
      <c r="B40" s="191"/>
      <c r="C40" s="50" t="s">
        <v>494</v>
      </c>
    </row>
    <row r="41" spans="1:6" s="49" customFormat="1" ht="28.5">
      <c r="A41" s="199" t="s">
        <v>495</v>
      </c>
      <c r="B41" s="189" t="s">
        <v>496</v>
      </c>
      <c r="C41" s="50" t="s">
        <v>89</v>
      </c>
    </row>
    <row r="42" spans="1:6" s="49" customFormat="1" ht="14.25">
      <c r="A42" s="199"/>
      <c r="B42" s="190"/>
      <c r="C42" s="50" t="s">
        <v>90</v>
      </c>
      <c r="E42" s="61"/>
      <c r="F42" s="51"/>
    </row>
    <row r="43" spans="1:6" s="49" customFormat="1" ht="28.5">
      <c r="A43" s="199"/>
      <c r="B43" s="190"/>
      <c r="C43" s="50" t="s">
        <v>91</v>
      </c>
      <c r="E43" s="61"/>
      <c r="F43" s="51"/>
    </row>
    <row r="44" spans="1:6" s="49" customFormat="1" ht="27.75" customHeight="1">
      <c r="A44" s="199"/>
      <c r="B44" s="190"/>
      <c r="C44" s="65" t="s">
        <v>497</v>
      </c>
      <c r="E44" s="61"/>
      <c r="F44" s="51"/>
    </row>
    <row r="45" spans="1:6" s="49" customFormat="1" ht="28.5">
      <c r="A45" s="199"/>
      <c r="B45" s="190"/>
      <c r="C45" s="52" t="s">
        <v>463</v>
      </c>
      <c r="E45" s="61"/>
      <c r="F45" s="51"/>
    </row>
    <row r="46" spans="1:6" s="49" customFormat="1" ht="28.5">
      <c r="A46" s="199"/>
      <c r="B46" s="190"/>
      <c r="C46" s="50" t="s">
        <v>498</v>
      </c>
      <c r="E46" s="61"/>
      <c r="F46" s="51"/>
    </row>
    <row r="47" spans="1:6" s="49" customFormat="1" ht="28.5">
      <c r="A47" s="199"/>
      <c r="B47" s="191"/>
      <c r="C47" s="50" t="s">
        <v>92</v>
      </c>
      <c r="E47" s="61"/>
      <c r="F47" s="51"/>
    </row>
    <row r="48" spans="1:6" s="49" customFormat="1" ht="28.5">
      <c r="A48" s="199" t="s">
        <v>499</v>
      </c>
      <c r="B48" s="189" t="s">
        <v>500</v>
      </c>
      <c r="C48" s="50" t="s">
        <v>501</v>
      </c>
    </row>
    <row r="49" spans="1:5" s="49" customFormat="1" ht="14.25">
      <c r="A49" s="199"/>
      <c r="B49" s="190"/>
      <c r="C49" s="50" t="s">
        <v>502</v>
      </c>
    </row>
    <row r="50" spans="1:5" s="49" customFormat="1" ht="14.25">
      <c r="A50" s="199"/>
      <c r="B50" s="190"/>
      <c r="C50" s="50" t="s">
        <v>93</v>
      </c>
    </row>
    <row r="51" spans="1:5" s="49" customFormat="1" ht="14.25">
      <c r="A51" s="199"/>
      <c r="B51" s="190"/>
      <c r="C51" s="65" t="s">
        <v>503</v>
      </c>
    </row>
    <row r="52" spans="1:5" s="49" customFormat="1" ht="28.5">
      <c r="A52" s="199"/>
      <c r="B52" s="191"/>
      <c r="C52" s="50" t="s">
        <v>504</v>
      </c>
    </row>
    <row r="53" spans="1:5" s="49" customFormat="1" ht="29.25" customHeight="1">
      <c r="A53" s="199" t="s">
        <v>505</v>
      </c>
      <c r="B53" s="189" t="s">
        <v>506</v>
      </c>
      <c r="C53" s="50" t="s">
        <v>507</v>
      </c>
    </row>
    <row r="54" spans="1:5" s="49" customFormat="1" ht="28.5">
      <c r="A54" s="199"/>
      <c r="B54" s="190"/>
      <c r="C54" s="50" t="s">
        <v>508</v>
      </c>
    </row>
    <row r="55" spans="1:5" s="49" customFormat="1" ht="28.5">
      <c r="A55" s="199"/>
      <c r="B55" s="190"/>
      <c r="C55" s="50" t="s">
        <v>509</v>
      </c>
    </row>
    <row r="56" spans="1:5" s="49" customFormat="1" ht="14.25">
      <c r="A56" s="199"/>
      <c r="B56" s="190"/>
      <c r="C56" s="65" t="s">
        <v>510</v>
      </c>
      <c r="E56" s="61"/>
    </row>
    <row r="57" spans="1:5" s="49" customFormat="1" ht="42.75">
      <c r="A57" s="199"/>
      <c r="B57" s="190"/>
      <c r="C57" s="50" t="s">
        <v>511</v>
      </c>
      <c r="E57" s="61"/>
    </row>
    <row r="58" spans="1:5" s="49" customFormat="1" ht="28.5">
      <c r="A58" s="199"/>
      <c r="B58" s="191"/>
      <c r="C58" s="50" t="s">
        <v>512</v>
      </c>
      <c r="E58" s="61"/>
    </row>
    <row r="59" spans="1:5" s="49" customFormat="1" ht="28.5">
      <c r="A59" s="197" t="s">
        <v>513</v>
      </c>
      <c r="B59" s="189" t="s">
        <v>514</v>
      </c>
      <c r="C59" s="50" t="s">
        <v>94</v>
      </c>
    </row>
    <row r="60" spans="1:5" s="49" customFormat="1" ht="14.25">
      <c r="A60" s="197"/>
      <c r="B60" s="190"/>
      <c r="C60" s="50" t="s">
        <v>515</v>
      </c>
    </row>
    <row r="61" spans="1:5" s="49" customFormat="1" ht="42" customHeight="1">
      <c r="A61" s="197"/>
      <c r="B61" s="191"/>
      <c r="C61" s="66" t="s">
        <v>154</v>
      </c>
    </row>
    <row r="62" spans="1:5" s="49" customFormat="1" ht="28.5">
      <c r="A62" s="67" t="s">
        <v>516</v>
      </c>
      <c r="B62" s="68" t="s">
        <v>517</v>
      </c>
      <c r="C62" s="50" t="s">
        <v>518</v>
      </c>
    </row>
    <row r="63" spans="1:5" s="49" customFormat="1" ht="42.75">
      <c r="A63" s="197" t="s">
        <v>519</v>
      </c>
      <c r="B63" s="189" t="s">
        <v>520</v>
      </c>
      <c r="C63" s="50" t="s">
        <v>521</v>
      </c>
    </row>
    <row r="64" spans="1:5" s="49" customFormat="1" ht="28.5">
      <c r="A64" s="197"/>
      <c r="B64" s="190"/>
      <c r="C64" s="50" t="s">
        <v>522</v>
      </c>
      <c r="D64" s="61"/>
      <c r="E64" s="61"/>
    </row>
    <row r="65" spans="1:5" s="49" customFormat="1" ht="28.5">
      <c r="A65" s="197"/>
      <c r="B65" s="190"/>
      <c r="C65" s="65" t="s">
        <v>0</v>
      </c>
      <c r="D65" s="61"/>
      <c r="E65" s="61"/>
    </row>
    <row r="66" spans="1:5" s="49" customFormat="1" ht="28.5">
      <c r="A66" s="197"/>
      <c r="B66" s="190"/>
      <c r="C66" s="65" t="s">
        <v>1</v>
      </c>
      <c r="D66" s="61"/>
      <c r="E66" s="61"/>
    </row>
    <row r="67" spans="1:5" s="49" customFormat="1" ht="28.5">
      <c r="A67" s="197"/>
      <c r="B67" s="190"/>
      <c r="C67" s="50" t="s">
        <v>95</v>
      </c>
      <c r="D67" s="61"/>
      <c r="E67" s="61"/>
    </row>
    <row r="68" spans="1:5" s="49" customFormat="1" ht="14.25">
      <c r="A68" s="197"/>
      <c r="B68" s="191"/>
      <c r="C68" s="50" t="s">
        <v>96</v>
      </c>
      <c r="D68" s="61"/>
      <c r="E68" s="61"/>
    </row>
    <row r="69" spans="1:5" s="49" customFormat="1" ht="28.5">
      <c r="A69" s="197" t="s">
        <v>2</v>
      </c>
      <c r="B69" s="189" t="s">
        <v>3</v>
      </c>
      <c r="C69" s="50" t="s">
        <v>97</v>
      </c>
      <c r="D69" s="61"/>
      <c r="E69" s="61"/>
    </row>
    <row r="70" spans="1:5" s="49" customFormat="1" ht="14.25">
      <c r="A70" s="197"/>
      <c r="B70" s="190"/>
      <c r="C70" s="50" t="s">
        <v>4</v>
      </c>
    </row>
    <row r="71" spans="1:5" s="64" customFormat="1" ht="105" customHeight="1">
      <c r="A71" s="197"/>
      <c r="B71" s="191"/>
      <c r="C71" s="50" t="s">
        <v>98</v>
      </c>
    </row>
    <row r="72" spans="1:5" s="64" customFormat="1" ht="27">
      <c r="A72" s="54" t="s">
        <v>5</v>
      </c>
      <c r="B72" s="69" t="s">
        <v>6</v>
      </c>
      <c r="C72" s="56" t="s">
        <v>467</v>
      </c>
    </row>
    <row r="73" spans="1:5" s="49" customFormat="1" ht="28.5">
      <c r="A73" s="199" t="s">
        <v>7</v>
      </c>
      <c r="B73" s="189" t="s">
        <v>8</v>
      </c>
      <c r="C73" s="50" t="s">
        <v>99</v>
      </c>
    </row>
    <row r="74" spans="1:5" s="49" customFormat="1" ht="28.5">
      <c r="A74" s="199"/>
      <c r="B74" s="190"/>
      <c r="C74" s="50" t="s">
        <v>9</v>
      </c>
    </row>
    <row r="75" spans="1:5" s="49" customFormat="1" ht="33" customHeight="1">
      <c r="A75" s="199"/>
      <c r="B75" s="190"/>
      <c r="C75" s="50" t="s">
        <v>10</v>
      </c>
    </row>
    <row r="76" spans="1:5" s="49" customFormat="1" ht="60" customHeight="1">
      <c r="A76" s="199"/>
      <c r="B76" s="190"/>
      <c r="C76" s="50" t="s">
        <v>11</v>
      </c>
    </row>
    <row r="77" spans="1:5" s="49" customFormat="1" ht="28.5">
      <c r="A77" s="199"/>
      <c r="B77" s="190"/>
      <c r="C77" s="50" t="s">
        <v>100</v>
      </c>
    </row>
    <row r="78" spans="1:5" s="49" customFormat="1" ht="28.5">
      <c r="A78" s="199"/>
      <c r="B78" s="190"/>
      <c r="C78" s="50" t="s">
        <v>101</v>
      </c>
    </row>
    <row r="79" spans="1:5" s="49" customFormat="1" ht="28.5">
      <c r="A79" s="199"/>
      <c r="B79" s="191"/>
      <c r="C79" s="50" t="s">
        <v>102</v>
      </c>
    </row>
    <row r="80" spans="1:5" s="49" customFormat="1" ht="28.5">
      <c r="A80" s="199" t="s">
        <v>12</v>
      </c>
      <c r="B80" s="189" t="s">
        <v>13</v>
      </c>
      <c r="C80" s="50" t="s">
        <v>103</v>
      </c>
    </row>
    <row r="81" spans="1:3" s="49" customFormat="1" ht="14.25">
      <c r="A81" s="199"/>
      <c r="B81" s="190"/>
      <c r="C81" s="50" t="s">
        <v>14</v>
      </c>
    </row>
    <row r="82" spans="1:3" s="49" customFormat="1" ht="14.25">
      <c r="A82" s="199"/>
      <c r="B82" s="190"/>
      <c r="C82" s="50" t="s">
        <v>104</v>
      </c>
    </row>
    <row r="83" spans="1:3" s="49" customFormat="1" ht="42.75">
      <c r="A83" s="199"/>
      <c r="B83" s="190"/>
      <c r="C83" s="50" t="s">
        <v>15</v>
      </c>
    </row>
    <row r="84" spans="1:3" s="49" customFormat="1" ht="28.5">
      <c r="A84" s="199"/>
      <c r="B84" s="190"/>
      <c r="C84" s="50" t="s">
        <v>100</v>
      </c>
    </row>
    <row r="85" spans="1:3" s="49" customFormat="1" ht="28.5">
      <c r="A85" s="199"/>
      <c r="B85" s="190"/>
      <c r="C85" s="50" t="s">
        <v>178</v>
      </c>
    </row>
    <row r="86" spans="1:3" s="49" customFormat="1" ht="28.5">
      <c r="A86" s="199"/>
      <c r="B86" s="191"/>
      <c r="C86" s="50" t="s">
        <v>102</v>
      </c>
    </row>
    <row r="87" spans="1:3" s="49" customFormat="1" ht="85.5">
      <c r="A87" s="197" t="s">
        <v>16</v>
      </c>
      <c r="B87" s="189" t="s">
        <v>17</v>
      </c>
      <c r="C87" s="50" t="s">
        <v>18</v>
      </c>
    </row>
    <row r="88" spans="1:3" s="64" customFormat="1" ht="28.5">
      <c r="A88" s="197"/>
      <c r="B88" s="190"/>
      <c r="C88" s="50" t="s">
        <v>101</v>
      </c>
    </row>
    <row r="89" spans="1:3" s="64" customFormat="1" ht="28.5">
      <c r="A89" s="197"/>
      <c r="B89" s="191"/>
      <c r="C89" s="50" t="s">
        <v>105</v>
      </c>
    </row>
    <row r="90" spans="1:3" s="64" customFormat="1" ht="27">
      <c r="A90" s="54" t="s">
        <v>19</v>
      </c>
      <c r="B90" s="69" t="s">
        <v>20</v>
      </c>
      <c r="C90" s="56" t="s">
        <v>467</v>
      </c>
    </row>
    <row r="91" spans="1:3" s="64" customFormat="1" ht="14.25">
      <c r="A91" s="70" t="s">
        <v>21</v>
      </c>
      <c r="B91" s="69" t="s">
        <v>22</v>
      </c>
      <c r="C91" s="56" t="s">
        <v>467</v>
      </c>
    </row>
    <row r="92" spans="1:3" s="49" customFormat="1" ht="73.5" customHeight="1">
      <c r="A92" s="197" t="s">
        <v>23</v>
      </c>
      <c r="B92" s="189" t="s">
        <v>24</v>
      </c>
      <c r="C92" s="50" t="s">
        <v>25</v>
      </c>
    </row>
    <row r="93" spans="1:3" s="49" customFormat="1" ht="14.25">
      <c r="A93" s="197"/>
      <c r="B93" s="191"/>
      <c r="C93" s="50" t="s">
        <v>106</v>
      </c>
    </row>
    <row r="94" spans="1:3" s="64" customFormat="1" ht="22.5" customHeight="1" thickBot="1">
      <c r="A94" s="71" t="s">
        <v>26</v>
      </c>
      <c r="B94" s="72" t="s">
        <v>27</v>
      </c>
      <c r="C94" s="73" t="s">
        <v>108</v>
      </c>
    </row>
    <row r="96" spans="1:3">
      <c r="A96" s="200" t="s">
        <v>176</v>
      </c>
      <c r="B96" s="200"/>
      <c r="C96" s="200"/>
    </row>
  </sheetData>
  <mergeCells count="34">
    <mergeCell ref="A69:A71"/>
    <mergeCell ref="B69:B71"/>
    <mergeCell ref="A96:C96"/>
    <mergeCell ref="A80:A86"/>
    <mergeCell ref="B80:B86"/>
    <mergeCell ref="A87:A89"/>
    <mergeCell ref="B87:B89"/>
    <mergeCell ref="A63:A68"/>
    <mergeCell ref="B63:B68"/>
    <mergeCell ref="B41:B47"/>
    <mergeCell ref="A48:A52"/>
    <mergeCell ref="B48:B52"/>
    <mergeCell ref="A41:A47"/>
    <mergeCell ref="A53:A58"/>
    <mergeCell ref="B53:B58"/>
    <mergeCell ref="A59:A61"/>
    <mergeCell ref="B59:B61"/>
    <mergeCell ref="A38:A40"/>
    <mergeCell ref="B38:B40"/>
    <mergeCell ref="A1:C1"/>
    <mergeCell ref="A92:A93"/>
    <mergeCell ref="B92:B93"/>
    <mergeCell ref="A73:A79"/>
    <mergeCell ref="B73:B79"/>
    <mergeCell ref="A25:A32"/>
    <mergeCell ref="B25:B32"/>
    <mergeCell ref="A33:A37"/>
    <mergeCell ref="B33:B37"/>
    <mergeCell ref="A4:A7"/>
    <mergeCell ref="B4:B7"/>
    <mergeCell ref="A8:A9"/>
    <mergeCell ref="B8:B9"/>
    <mergeCell ref="A13:A24"/>
    <mergeCell ref="B13:B24"/>
  </mergeCells>
  <phoneticPr fontId="1"/>
  <pageMargins left="0.70866141732283472" right="0.70866141732283472" top="0.74803149606299213" bottom="0.74803149606299213" header="0.31496062992125984" footer="0.31496062992125984"/>
  <pageSetup paperSize="9" orientation="portrait" horizontalDpi="0" verticalDpi="0" r:id="rId1"/>
  <rowBreaks count="2" manualBreakCount="2">
    <brk id="32" max="16383" man="1"/>
    <brk id="62" max="16383" man="1"/>
  </rowBreaks>
</worksheet>
</file>

<file path=xl/worksheets/sheet4.xml><?xml version="1.0" encoding="utf-8"?>
<worksheet xmlns="http://schemas.openxmlformats.org/spreadsheetml/2006/main" xmlns:r="http://schemas.openxmlformats.org/officeDocument/2006/relationships">
  <dimension ref="A1:C49"/>
  <sheetViews>
    <sheetView zoomScale="75" zoomScaleNormal="75" workbookViewId="0">
      <selection activeCell="F44" sqref="F44"/>
    </sheetView>
  </sheetViews>
  <sheetFormatPr defaultRowHeight="13.5"/>
  <cols>
    <col min="1" max="1" width="90.875" style="75" customWidth="1"/>
    <col min="2" max="6" width="15.625" style="47" customWidth="1"/>
    <col min="7" max="16384" width="9" style="47"/>
  </cols>
  <sheetData>
    <row r="1" spans="1:3" ht="17.25">
      <c r="A1" s="111" t="s">
        <v>150</v>
      </c>
      <c r="B1" s="110"/>
      <c r="C1" s="110"/>
    </row>
    <row r="2" spans="1:3" ht="14.25" thickBot="1"/>
    <row r="3" spans="1:3" ht="29.25" customHeight="1" thickBot="1">
      <c r="A3" s="76" t="s">
        <v>28</v>
      </c>
    </row>
    <row r="4" spans="1:3" s="49" customFormat="1" ht="18" customHeight="1" thickTop="1">
      <c r="A4" s="77" t="s">
        <v>109</v>
      </c>
    </row>
    <row r="5" spans="1:3" ht="18" customHeight="1">
      <c r="A5" s="78" t="s">
        <v>110</v>
      </c>
    </row>
    <row r="6" spans="1:3" ht="18" customHeight="1">
      <c r="A6" s="78" t="s">
        <v>112</v>
      </c>
    </row>
    <row r="7" spans="1:3" ht="18" customHeight="1">
      <c r="A7" s="79" t="s">
        <v>113</v>
      </c>
    </row>
    <row r="8" spans="1:3" ht="29.25" customHeight="1">
      <c r="A8" s="78" t="s">
        <v>114</v>
      </c>
    </row>
    <row r="9" spans="1:3" ht="33.75" customHeight="1" thickBot="1">
      <c r="A9" s="80" t="s">
        <v>115</v>
      </c>
    </row>
    <row r="10" spans="1:3" ht="13.5" customHeight="1">
      <c r="A10" s="62"/>
    </row>
    <row r="11" spans="1:3" ht="14.25" customHeight="1" thickBot="1"/>
    <row r="12" spans="1:3" ht="29.25" customHeight="1" thickBot="1">
      <c r="A12" s="76" t="s">
        <v>29</v>
      </c>
    </row>
    <row r="13" spans="1:3" ht="33.75" customHeight="1" thickTop="1">
      <c r="A13" s="77" t="s">
        <v>111</v>
      </c>
    </row>
    <row r="14" spans="1:3" ht="18" customHeight="1">
      <c r="A14" s="78" t="s">
        <v>30</v>
      </c>
    </row>
    <row r="15" spans="1:3" ht="18" customHeight="1">
      <c r="A15" s="78" t="s">
        <v>116</v>
      </c>
    </row>
    <row r="16" spans="1:3" ht="18" customHeight="1">
      <c r="A16" s="78" t="s">
        <v>117</v>
      </c>
    </row>
    <row r="17" spans="1:1" ht="18" customHeight="1">
      <c r="A17" s="78" t="s">
        <v>31</v>
      </c>
    </row>
    <row r="18" spans="1:1" ht="33.75" customHeight="1">
      <c r="A18" s="78" t="s">
        <v>118</v>
      </c>
    </row>
    <row r="19" spans="1:1" ht="33.75" customHeight="1">
      <c r="A19" s="78" t="s">
        <v>32</v>
      </c>
    </row>
    <row r="20" spans="1:1" ht="18" customHeight="1">
      <c r="A20" s="78" t="s">
        <v>119</v>
      </c>
    </row>
    <row r="21" spans="1:1" ht="18" customHeight="1">
      <c r="A21" s="78" t="s">
        <v>120</v>
      </c>
    </row>
    <row r="22" spans="1:1" ht="18" customHeight="1">
      <c r="A22" s="79" t="s">
        <v>33</v>
      </c>
    </row>
    <row r="23" spans="1:1" ht="18" customHeight="1">
      <c r="A23" s="79" t="s">
        <v>34</v>
      </c>
    </row>
    <row r="24" spans="1:1" ht="18" customHeight="1">
      <c r="A24" s="79" t="s">
        <v>35</v>
      </c>
    </row>
    <row r="25" spans="1:1" ht="34.5" customHeight="1">
      <c r="A25" s="79" t="s">
        <v>36</v>
      </c>
    </row>
    <row r="26" spans="1:1" ht="33.75" customHeight="1">
      <c r="A26" s="78" t="s">
        <v>192</v>
      </c>
    </row>
    <row r="27" spans="1:1" ht="33.75" customHeight="1">
      <c r="A27" s="78" t="s">
        <v>121</v>
      </c>
    </row>
    <row r="28" spans="1:1" ht="18" customHeight="1">
      <c r="A28" s="78" t="s">
        <v>188</v>
      </c>
    </row>
    <row r="29" spans="1:1" ht="18" customHeight="1">
      <c r="A29" s="78" t="s">
        <v>191</v>
      </c>
    </row>
    <row r="30" spans="1:1" ht="33.75" customHeight="1">
      <c r="A30" s="78" t="s">
        <v>37</v>
      </c>
    </row>
    <row r="31" spans="1:1" ht="33.75" customHeight="1">
      <c r="A31" s="78" t="s">
        <v>38</v>
      </c>
    </row>
    <row r="32" spans="1:1" ht="18" customHeight="1" thickBot="1">
      <c r="A32" s="80" t="s">
        <v>122</v>
      </c>
    </row>
    <row r="33" spans="1:1" ht="14.25" customHeight="1">
      <c r="A33" s="62"/>
    </row>
    <row r="34" spans="1:1" ht="14.25" customHeight="1" thickBot="1"/>
    <row r="35" spans="1:1" ht="29.25" customHeight="1" thickBot="1">
      <c r="A35" s="76" t="s">
        <v>39</v>
      </c>
    </row>
    <row r="36" spans="1:1" ht="18" customHeight="1" thickTop="1">
      <c r="A36" s="77" t="s">
        <v>187</v>
      </c>
    </row>
    <row r="37" spans="1:1" ht="33.75" customHeight="1">
      <c r="A37" s="78" t="s">
        <v>40</v>
      </c>
    </row>
    <row r="38" spans="1:1" ht="18" customHeight="1" thickBot="1">
      <c r="A38" s="80" t="s">
        <v>123</v>
      </c>
    </row>
    <row r="39" spans="1:1" ht="14.25" customHeight="1">
      <c r="A39" s="62"/>
    </row>
    <row r="40" spans="1:1" ht="14.25" customHeight="1" thickBot="1"/>
    <row r="41" spans="1:1" ht="29.25" customHeight="1" thickBot="1">
      <c r="A41" s="76" t="s">
        <v>41</v>
      </c>
    </row>
    <row r="42" spans="1:1" ht="18" customHeight="1" thickTop="1">
      <c r="A42" s="77" t="s">
        <v>124</v>
      </c>
    </row>
    <row r="43" spans="1:1" ht="18" customHeight="1">
      <c r="A43" s="78" t="s">
        <v>42</v>
      </c>
    </row>
    <row r="44" spans="1:1" s="57" customFormat="1" ht="33.75" customHeight="1">
      <c r="A44" s="81" t="s">
        <v>43</v>
      </c>
    </row>
    <row r="45" spans="1:1" ht="18" customHeight="1">
      <c r="A45" s="78" t="s">
        <v>151</v>
      </c>
    </row>
    <row r="46" spans="1:1" ht="18" customHeight="1">
      <c r="A46" s="78" t="s">
        <v>125</v>
      </c>
    </row>
    <row r="47" spans="1:1" ht="18" customHeight="1">
      <c r="A47" s="78" t="s">
        <v>189</v>
      </c>
    </row>
    <row r="48" spans="1:1" ht="33" customHeight="1">
      <c r="A48" s="78" t="s">
        <v>44</v>
      </c>
    </row>
    <row r="49" spans="1:1" ht="18" customHeight="1" thickBot="1">
      <c r="A49" s="80" t="s">
        <v>45</v>
      </c>
    </row>
  </sheetData>
  <phoneticPr fontId="1"/>
  <pageMargins left="0.7" right="0.7" top="0.75" bottom="0.75" header="0.3" footer="0.3"/>
  <pageSetup paperSize="9" orientation="portrait" horizontalDpi="0" verticalDpi="0" r:id="rId1"/>
  <rowBreaks count="1" manualBreakCount="1">
    <brk id="34" max="16383" man="1"/>
  </rowBreaks>
</worksheet>
</file>

<file path=xl/worksheets/sheet5.xml><?xml version="1.0" encoding="utf-8"?>
<worksheet xmlns="http://schemas.openxmlformats.org/spreadsheetml/2006/main" xmlns:r="http://schemas.openxmlformats.org/officeDocument/2006/relationships">
  <dimension ref="A1:D13"/>
  <sheetViews>
    <sheetView workbookViewId="0">
      <selection activeCell="H15" sqref="H15"/>
    </sheetView>
  </sheetViews>
  <sheetFormatPr defaultRowHeight="13.5"/>
  <cols>
    <col min="1" max="1" width="40.125" bestFit="1" customWidth="1"/>
    <col min="2" max="4" width="11.25" customWidth="1"/>
  </cols>
  <sheetData>
    <row r="1" spans="1:4">
      <c r="A1" s="113" t="s">
        <v>172</v>
      </c>
      <c r="B1" s="113" t="s">
        <v>445</v>
      </c>
      <c r="C1" s="113" t="s">
        <v>173</v>
      </c>
      <c r="D1" s="113" t="s">
        <v>174</v>
      </c>
    </row>
    <row r="2" spans="1:4">
      <c r="A2" s="123" t="s">
        <v>359</v>
      </c>
      <c r="B2" s="124">
        <v>39</v>
      </c>
      <c r="C2" s="125">
        <f t="shared" ref="C2:C7" si="0">B2/324</f>
        <v>0.12037037037037036</v>
      </c>
      <c r="D2" s="126" t="s">
        <v>128</v>
      </c>
    </row>
    <row r="3" spans="1:4">
      <c r="A3" s="123" t="s">
        <v>360</v>
      </c>
      <c r="B3" s="124">
        <v>37</v>
      </c>
      <c r="C3" s="125">
        <f t="shared" si="0"/>
        <v>0.11419753086419752</v>
      </c>
      <c r="D3" s="126" t="s">
        <v>129</v>
      </c>
    </row>
    <row r="4" spans="1:4">
      <c r="A4" s="123" t="s">
        <v>363</v>
      </c>
      <c r="B4" s="124">
        <v>28</v>
      </c>
      <c r="C4" s="125">
        <f t="shared" si="0"/>
        <v>8.6419753086419748E-2</v>
      </c>
      <c r="D4" s="127" t="s">
        <v>130</v>
      </c>
    </row>
    <row r="5" spans="1:4">
      <c r="A5" s="123" t="s">
        <v>365</v>
      </c>
      <c r="B5" s="124">
        <v>25</v>
      </c>
      <c r="C5" s="125">
        <f t="shared" si="0"/>
        <v>7.716049382716049E-2</v>
      </c>
      <c r="D5" s="127" t="s">
        <v>131</v>
      </c>
    </row>
    <row r="6" spans="1:4">
      <c r="A6" s="123" t="s">
        <v>364</v>
      </c>
      <c r="B6" s="124">
        <v>24</v>
      </c>
      <c r="C6" s="125">
        <f t="shared" si="0"/>
        <v>7.407407407407407E-2</v>
      </c>
      <c r="D6" s="127" t="s">
        <v>132</v>
      </c>
    </row>
    <row r="7" spans="1:4">
      <c r="A7" s="123" t="s">
        <v>361</v>
      </c>
      <c r="B7" s="124">
        <v>23</v>
      </c>
      <c r="C7" s="125">
        <f t="shared" si="0"/>
        <v>7.098765432098765E-2</v>
      </c>
      <c r="D7" s="126" t="s">
        <v>133</v>
      </c>
    </row>
    <row r="8" spans="1:4">
      <c r="A8" s="123" t="s">
        <v>371</v>
      </c>
      <c r="B8" s="124">
        <v>23</v>
      </c>
      <c r="C8" s="125">
        <f>B8/324</f>
        <v>7.098765432098765E-2</v>
      </c>
      <c r="D8" s="127" t="s">
        <v>133</v>
      </c>
    </row>
    <row r="9" spans="1:4">
      <c r="A9" s="123" t="s">
        <v>372</v>
      </c>
      <c r="B9" s="124">
        <v>21</v>
      </c>
      <c r="C9" s="125">
        <f>B9/324</f>
        <v>6.4814814814814811E-2</v>
      </c>
      <c r="D9" s="127" t="s">
        <v>134</v>
      </c>
    </row>
    <row r="10" spans="1:4">
      <c r="A10" s="123" t="s">
        <v>354</v>
      </c>
      <c r="B10" s="124">
        <v>20</v>
      </c>
      <c r="C10" s="125">
        <f>B10/324</f>
        <v>6.1728395061728392E-2</v>
      </c>
      <c r="D10" s="127" t="s">
        <v>135</v>
      </c>
    </row>
    <row r="11" spans="1:4">
      <c r="A11" s="123" t="s">
        <v>355</v>
      </c>
      <c r="B11" s="124">
        <v>16</v>
      </c>
      <c r="C11" s="125">
        <f>B11/324</f>
        <v>4.9382716049382713E-2</v>
      </c>
      <c r="D11" s="127" t="s">
        <v>136</v>
      </c>
    </row>
    <row r="12" spans="1:4">
      <c r="A12" s="201" t="s">
        <v>175</v>
      </c>
      <c r="B12" s="202">
        <f>SUM(B2:B11)</f>
        <v>256</v>
      </c>
      <c r="C12" s="203">
        <f>SUM(C2:C11)</f>
        <v>0.79012345679012341</v>
      </c>
      <c r="D12" s="7"/>
    </row>
    <row r="13" spans="1:4">
      <c r="A13" s="201"/>
      <c r="B13" s="202"/>
      <c r="C13" s="202"/>
      <c r="D13" s="7"/>
    </row>
  </sheetData>
  <mergeCells count="3">
    <mergeCell ref="A12:A13"/>
    <mergeCell ref="B12:B13"/>
    <mergeCell ref="C12:C13"/>
  </mergeCells>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振興局毎の回答状況</vt:lpstr>
      <vt:lpstr>結果集計</vt:lpstr>
      <vt:lpstr>問21詳細</vt:lpstr>
      <vt:lpstr>問22～25</vt:lpstr>
      <vt:lpstr>問20選択上位10位まで</vt:lpstr>
      <vt:lpstr>問21詳細!Print_Titles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8540.大澤　晶人</dc:creator>
  <cp:lastModifiedBy>217032</cp:lastModifiedBy>
  <cp:lastPrinted>2018-04-20T11:08:10Z</cp:lastPrinted>
  <dcterms:created xsi:type="dcterms:W3CDTF">2015-10-27T09:35:00Z</dcterms:created>
  <dcterms:modified xsi:type="dcterms:W3CDTF">2018-05-18T02:45:20Z</dcterms:modified>
</cp:coreProperties>
</file>